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 tabRatio="896"/>
  </bookViews>
  <sheets>
    <sheet name="Main" sheetId="25" r:id="rId1"/>
    <sheet name="Sales" sheetId="24" r:id="rId2"/>
  </sheets>
  <definedNames>
    <definedName name="_xlnm.Print_Area" localSheetId="0">Main!$B$1:$Q$57</definedName>
    <definedName name="_xlnm.Print_Area" localSheetId="1">Sales!$C$1:$R$21</definedName>
  </definedNames>
  <calcPr calcId="162913"/>
</workbook>
</file>

<file path=xl/calcChain.xml><?xml version="1.0" encoding="utf-8"?>
<calcChain xmlns="http://schemas.openxmlformats.org/spreadsheetml/2006/main">
  <c r="W3" i="24" l="1"/>
  <c r="U2" i="24"/>
  <c r="S20" i="25" l="1"/>
  <c r="S18" i="25" l="1"/>
  <c r="S21" i="25"/>
  <c r="S19" i="25"/>
  <c r="S23" i="25" l="1"/>
  <c r="S22" i="25" l="1"/>
  <c r="R11" i="24"/>
  <c r="R17" i="24"/>
  <c r="Q15" i="24"/>
  <c r="R13" i="24"/>
  <c r="Q11" i="24"/>
  <c r="Q13" i="24"/>
  <c r="R15" i="24"/>
  <c r="M17" i="25" l="1"/>
  <c r="N6" i="24"/>
  <c r="M3" i="24"/>
  <c r="J17" i="25"/>
  <c r="M6" i="24"/>
  <c r="Q19" i="24"/>
  <c r="U3" i="24" l="1"/>
  <c r="N4" i="24" l="1"/>
  <c r="K17" i="25"/>
  <c r="S17" i="25" s="1"/>
  <c r="M4" i="24"/>
  <c r="S19" i="24"/>
  <c r="S17" i="24"/>
  <c r="S15" i="24"/>
  <c r="S13" i="24"/>
  <c r="S11" i="24"/>
  <c r="AC3" i="24" l="1"/>
  <c r="AC2" i="24"/>
  <c r="Q17" i="25"/>
  <c r="B19" i="24"/>
  <c r="B17" i="24"/>
  <c r="B15" i="24"/>
  <c r="B13" i="24"/>
  <c r="B11" i="24"/>
  <c r="C4" i="24" l="1"/>
  <c r="C2" i="24" l="1"/>
  <c r="AE1" i="24"/>
  <c r="AF1" i="24" s="1"/>
  <c r="AG1" i="24" s="1"/>
  <c r="AE2" i="24" l="1"/>
  <c r="AF2" i="24" s="1"/>
  <c r="AG2" i="24" s="1"/>
  <c r="AE3" i="24"/>
  <c r="AF3" i="24" s="1"/>
  <c r="AG3" i="24" s="1"/>
  <c r="AE4" i="24"/>
  <c r="AF4" i="24" s="1"/>
  <c r="AG4" i="24" s="1"/>
  <c r="AE5" i="24"/>
  <c r="AF5" i="24" s="1"/>
  <c r="AG5" i="24" s="1"/>
  <c r="AE6" i="24"/>
  <c r="AF6" i="24" s="1"/>
  <c r="AG6" i="24" s="1"/>
  <c r="AE7" i="24"/>
  <c r="AF7" i="24" s="1"/>
  <c r="AG7" i="24" s="1"/>
  <c r="R19" i="24" l="1"/>
  <c r="W2" i="24" l="1"/>
  <c r="N5" i="24" l="1"/>
  <c r="L17" i="25"/>
  <c r="M5" i="24"/>
  <c r="Y2" i="24"/>
  <c r="Y3" i="24"/>
  <c r="N17" i="25" s="1"/>
  <c r="S24" i="25" l="1"/>
  <c r="AA3" i="24"/>
  <c r="R5" i="24" s="1"/>
  <c r="Q17" i="24"/>
  <c r="AA2" i="24" s="1"/>
  <c r="P17" i="25" l="1"/>
  <c r="O17" i="25" l="1"/>
  <c r="R3" i="24"/>
</calcChain>
</file>

<file path=xl/sharedStrings.xml><?xml version="1.0" encoding="utf-8"?>
<sst xmlns="http://schemas.openxmlformats.org/spreadsheetml/2006/main" count="157" uniqueCount="118">
  <si>
    <t>Unit</t>
  </si>
  <si>
    <t>Trend</t>
  </si>
  <si>
    <t>◄ Back to Main Page</t>
  </si>
  <si>
    <t>p</t>
  </si>
  <si>
    <t>Metric should increase</t>
  </si>
  <si>
    <t>q</t>
  </si>
  <si>
    <t>Metric should decrease</t>
  </si>
  <si>
    <t>Non-performance metric</t>
  </si>
  <si>
    <t>Time comparison</t>
  </si>
  <si>
    <t>NA</t>
  </si>
  <si>
    <t>Source of data</t>
  </si>
  <si>
    <t>KPI or data not available</t>
  </si>
  <si>
    <t>Legend</t>
  </si>
  <si>
    <t>Total weight</t>
  </si>
  <si>
    <t>Blank</t>
  </si>
  <si>
    <t>% improved</t>
  </si>
  <si>
    <t>Improvement</t>
  </si>
  <si>
    <t>Key</t>
  </si>
  <si>
    <t>Key?</t>
  </si>
  <si>
    <t>Total</t>
  </si>
  <si>
    <t>% ready</t>
  </si>
  <si>
    <t>Ready</t>
  </si>
  <si>
    <t>% on target</t>
  </si>
  <si>
    <t>Count weight</t>
  </si>
  <si>
    <t>Complete or incomplete / share or hide</t>
  </si>
  <si>
    <t>A key performance indicator</t>
  </si>
  <si>
    <t>Comments/ideas:</t>
  </si>
  <si>
    <t>Weight</t>
  </si>
  <si>
    <t>Automatic based on the readiness and if it is key</t>
  </si>
  <si>
    <r>
      <t xml:space="preserve">Polarity
</t>
    </r>
    <r>
      <rPr>
        <sz val="8"/>
        <color theme="0"/>
        <rFont val="Calibri"/>
        <family val="2"/>
        <scheme val="minor"/>
      </rPr>
      <t>(p/q/blank)</t>
    </r>
  </si>
  <si>
    <t>Code</t>
  </si>
  <si>
    <t>Equation</t>
  </si>
  <si>
    <t>Collection frequency</t>
  </si>
  <si>
    <t>Owner</t>
  </si>
  <si>
    <t>Reviewer</t>
  </si>
  <si>
    <t>Internal bench</t>
  </si>
  <si>
    <t>External bench</t>
  </si>
  <si>
    <t>Target</t>
  </si>
  <si>
    <t>Target set</t>
  </si>
  <si>
    <t>Target comparison</t>
  </si>
  <si>
    <t>No</t>
  </si>
  <si>
    <t>Yes</t>
  </si>
  <si>
    <t>Ready?</t>
  </si>
  <si>
    <t xml:space="preserve"> </t>
  </si>
  <si>
    <t>Type 1
(quan/qual)</t>
  </si>
  <si>
    <t>Type 2
(in/pro/out)</t>
  </si>
  <si>
    <t>% target set</t>
  </si>
  <si>
    <t>Terms and conditions:</t>
  </si>
  <si>
    <t>Introduction:</t>
  </si>
  <si>
    <t>Drop-down lists:</t>
  </si>
  <si>
    <t>STR</t>
  </si>
  <si>
    <t>IMP</t>
  </si>
  <si>
    <t>MIX</t>
  </si>
  <si>
    <t>You need only to fill the white &amp; blue cells</t>
  </si>
  <si>
    <t>Count</t>
  </si>
  <si>
    <t>Categories</t>
  </si>
  <si>
    <t>Description</t>
  </si>
  <si>
    <t>Type 1</t>
  </si>
  <si>
    <t>Type 2</t>
  </si>
  <si>
    <t>Other attributes</t>
  </si>
  <si>
    <t>Main Attributes</t>
  </si>
  <si>
    <t>Category</t>
  </si>
  <si>
    <t>OP</t>
  </si>
  <si>
    <t>Operational</t>
  </si>
  <si>
    <t>OBL</t>
  </si>
  <si>
    <t>Obligatory</t>
  </si>
  <si>
    <t>Strategic goals</t>
  </si>
  <si>
    <t>Combination</t>
  </si>
  <si>
    <t>Instructions:</t>
  </si>
  <si>
    <t xml:space="preserve">  - A dashboard for performance monitoring (per business function)</t>
  </si>
  <si>
    <t xml:space="preserve">  - Two types of comparison analyses (against established standards and across time).</t>
  </si>
  <si>
    <t xml:space="preserve">  - A trend chart per metric.</t>
  </si>
  <si>
    <t xml:space="preserve">  - The attention to provide a benchmark, a target, or an industry standard (per metric).</t>
  </si>
  <si>
    <t>Collection method</t>
  </si>
  <si>
    <t>Wt.</t>
  </si>
  <si>
    <t>Functions</t>
  </si>
  <si>
    <t xml:space="preserve">% on target </t>
  </si>
  <si>
    <t xml:space="preserve">% improved </t>
  </si>
  <si>
    <t>Not key</t>
  </si>
  <si>
    <t>Compare to last year</t>
  </si>
  <si>
    <t>Compare to target</t>
  </si>
  <si>
    <t>1- Enter your business functions under the Functions column (this worksheet).</t>
  </si>
  <si>
    <t>2- Rename the worksheets to represent your business functions (use the same names &amp; order).</t>
  </si>
  <si>
    <t>4- For each KPI or metric, fill out the main attributes (blue cells) and the actual figures (white).</t>
  </si>
  <si>
    <t>3- Fill out the worksheets with your specific KPIs &amp; metrics names (use the far left white cells).</t>
  </si>
  <si>
    <t xml:space="preserve">  This template can be customized and modified to fit your requirements. We are not liable, however, for its misuse.</t>
  </si>
  <si>
    <t xml:space="preserve">  The template is for personal and business use only.</t>
  </si>
  <si>
    <t xml:space="preserve">  This also includes uploading it to another website &amp; offering it without reference or maintaining CI Toolkit information.</t>
  </si>
  <si>
    <t>Not available</t>
  </si>
  <si>
    <t>Products loaded</t>
  </si>
  <si>
    <t>Kgs</t>
  </si>
  <si>
    <t>Commercial department</t>
  </si>
  <si>
    <t>Customer satisfaction (index)</t>
  </si>
  <si>
    <t>Point average</t>
  </si>
  <si>
    <t>Visits to Key Customers</t>
  </si>
  <si>
    <t>Sales</t>
  </si>
  <si>
    <t>Definitions:</t>
  </si>
  <si>
    <t xml:space="preserve">  This template is designed to provide decision makers with the strategic direction needed to monitor and</t>
  </si>
  <si>
    <r>
      <rPr>
        <b/>
        <sz val="10"/>
        <rFont val="Calibri"/>
        <family val="2"/>
        <scheme val="minor"/>
      </rPr>
      <t>Key -</t>
    </r>
    <r>
      <rPr>
        <sz val="10"/>
        <rFont val="Calibri"/>
        <family val="2"/>
        <scheme val="minor"/>
      </rPr>
      <t xml:space="preserve"> whether the indicator or metric is Key or not. Key means of crucial importance to the company.</t>
    </r>
  </si>
  <si>
    <t xml:space="preserve">  improve the overall performance of an organization.</t>
  </si>
  <si>
    <r>
      <rPr>
        <b/>
        <sz val="10"/>
        <rFont val="Calibri"/>
        <family val="2"/>
        <scheme val="minor"/>
      </rPr>
      <t>Ready -</t>
    </r>
    <r>
      <rPr>
        <sz val="10"/>
        <rFont val="Calibri"/>
        <family val="2"/>
        <scheme val="minor"/>
      </rPr>
      <t xml:space="preserve"> whether the indicator or metric is complete and ready to be shared or not.</t>
    </r>
  </si>
  <si>
    <t xml:space="preserve">  You may need to present this report at your management review meetings.  It could be linked to other</t>
  </si>
  <si>
    <r>
      <rPr>
        <b/>
        <sz val="10"/>
        <rFont val="Calibri"/>
        <family val="2"/>
        <scheme val="minor"/>
      </rPr>
      <t xml:space="preserve">Weight - </t>
    </r>
    <r>
      <rPr>
        <sz val="10"/>
        <rFont val="Calibri"/>
        <family val="2"/>
        <scheme val="minor"/>
      </rPr>
      <t>automatic based on the readiness &amp; if the metric is Key or not. Can be made manual if needed.</t>
    </r>
  </si>
  <si>
    <t xml:space="preserve">  detailed and short-term operational reports.</t>
  </si>
  <si>
    <t xml:space="preserve">                 Weighted scores will show the relative importance of the business function.</t>
  </si>
  <si>
    <t>Characteristics:</t>
  </si>
  <si>
    <r>
      <rPr>
        <b/>
        <sz val="10"/>
        <rFont val="Calibri"/>
        <family val="2"/>
        <scheme val="minor"/>
      </rPr>
      <t xml:space="preserve">Target comparison - </t>
    </r>
    <r>
      <rPr>
        <sz val="10"/>
        <rFont val="Calibri"/>
        <family val="2"/>
        <scheme val="minor"/>
      </rPr>
      <t xml:space="preserve">comparing the actuals with the target. And for this, the </t>
    </r>
    <r>
      <rPr>
        <b/>
        <sz val="10"/>
        <rFont val="Calibri"/>
        <family val="2"/>
        <scheme val="minor"/>
      </rPr>
      <t>% on target</t>
    </r>
    <r>
      <rPr>
        <sz val="10"/>
        <rFont val="Calibri"/>
        <family val="2"/>
        <scheme val="minor"/>
      </rPr>
      <t xml:space="preserve"> metric is used.</t>
    </r>
  </si>
  <si>
    <r>
      <t xml:space="preserve">Improvement comparison - </t>
    </r>
    <r>
      <rPr>
        <sz val="10"/>
        <rFont val="Calibri"/>
        <family val="2"/>
        <scheme val="minor"/>
      </rPr>
      <t xml:space="preserve">it's a way to see the progression of improvement overtime using the </t>
    </r>
    <r>
      <rPr>
        <b/>
        <sz val="10"/>
        <rFont val="Calibri"/>
        <family val="2"/>
        <scheme val="minor"/>
      </rPr>
      <t>% improved</t>
    </r>
    <r>
      <rPr>
        <sz val="10"/>
        <rFont val="Calibri"/>
        <family val="2"/>
        <scheme val="minor"/>
      </rPr>
      <t>.</t>
    </r>
  </si>
  <si>
    <t xml:space="preserve">  - An overall performance dashboard for the company as a whole.</t>
  </si>
  <si>
    <t xml:space="preserve">  Redistribution, reselling, lease, license, sub-license or offering this template to a third party are not allowed.</t>
  </si>
  <si>
    <t>5- Print this annual performance report (this worksheet) or any other report as needed.</t>
  </si>
  <si>
    <t>Note 1 - you may need to change the formatting of the numbers manually.</t>
  </si>
  <si>
    <t>Note 2 - it is recommended to protect the worksheets before data entering (after design change).</t>
  </si>
  <si>
    <t>www.chools.in</t>
  </si>
  <si>
    <t>Chools Consulting Services</t>
  </si>
  <si>
    <r>
      <t xml:space="preserve">  For any help, more information, or if the file has not been downloaded correctly, please email us at: </t>
    </r>
    <r>
      <rPr>
        <sz val="10"/>
        <color rgb="FF0000CC"/>
        <rFont val="Calibri"/>
        <family val="2"/>
        <scheme val="minor"/>
      </rPr>
      <t>info</t>
    </r>
    <r>
      <rPr>
        <b/>
        <sz val="10"/>
        <color rgb="FF0000CC"/>
        <rFont val="Calibri"/>
        <family val="2"/>
        <scheme val="minor"/>
      </rPr>
      <t>@choolsgroup.com</t>
    </r>
  </si>
  <si>
    <t xml:space="preserve">  It may not be made available publically without prior written consent of Toolkit.</t>
  </si>
  <si>
    <t xml:space="preserve">Annual Performance Report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</si>
</sst>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48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CC00CC"/>
      <name val="Wingdings 3"/>
      <family val="1"/>
      <charset val="2"/>
    </font>
    <font>
      <sz val="9"/>
      <color rgb="FF0000CC"/>
      <name val="Wingdings 3"/>
      <family val="1"/>
      <charset val="2"/>
    </font>
    <font>
      <sz val="9"/>
      <color theme="0" tint="-0.499984740745262"/>
      <name val="Calibri"/>
      <family val="2"/>
      <scheme val="minor"/>
    </font>
    <font>
      <sz val="12"/>
      <color rgb="FF0000CC"/>
      <name val="Wingdings 3"/>
      <family val="1"/>
      <charset val="2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i/>
      <sz val="8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rgb="FF0000CC"/>
      <name val="Calibri"/>
      <family val="2"/>
      <scheme val="minor"/>
    </font>
    <font>
      <sz val="9"/>
      <color rgb="FFCC00CC"/>
      <name val="Calibri"/>
      <family val="2"/>
      <scheme val="minor"/>
    </font>
    <font>
      <b/>
      <sz val="8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B05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rgb="FF0085B4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CC"/>
      <name val="Calibri"/>
      <family val="2"/>
      <scheme val="minor"/>
    </font>
    <font>
      <sz val="9"/>
      <color theme="0" tint="-4.9989318521683403E-2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sz val="18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66FFFF"/>
      <name val="Calibri"/>
      <family val="2"/>
      <scheme val="minor"/>
    </font>
    <font>
      <b/>
      <sz val="20"/>
      <color rgb="FF777777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rgb="FFEAEAEA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rgb="FF0000CC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darkUp">
        <fgColor theme="8" tint="-0.499984740745262"/>
        <bgColor theme="1" tint="0.1499984740745262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FCFCF"/>
        <bgColor indexed="64"/>
      </patternFill>
    </fill>
    <fill>
      <patternFill patternType="darkUp">
        <fgColor theme="1" tint="0.34998626667073579"/>
        <bgColor theme="1" tint="0.499984740745262"/>
      </patternFill>
    </fill>
    <fill>
      <patternFill patternType="solid">
        <fgColor theme="0" tint="-0.14999847407452621"/>
        <bgColor theme="1" tint="0.34998626667073579"/>
      </patternFill>
    </fill>
    <fill>
      <patternFill patternType="solid">
        <fgColor rgb="FFECECE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6E6E6"/>
        <bgColor indexed="64"/>
      </patternFill>
    </fill>
  </fills>
  <borders count="6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EAEAEA"/>
      </left>
      <right style="thin">
        <color rgb="FFEAEAEA"/>
      </right>
      <top style="thin">
        <color rgb="FFEAEAEA"/>
      </top>
      <bottom style="thin">
        <color rgb="FFEAEAEA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EAEAEA"/>
      </left>
      <right style="thin">
        <color rgb="FFEAEAEA"/>
      </right>
      <top style="thin">
        <color rgb="FFEAEAEA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rgb="FFEAEAEA"/>
      </right>
      <top style="thin">
        <color theme="0" tint="-0.249977111117893"/>
      </top>
      <bottom style="thin">
        <color rgb="FFEAEAEA"/>
      </bottom>
      <diagonal/>
    </border>
    <border>
      <left style="medium">
        <color indexed="64"/>
      </left>
      <right style="thin">
        <color rgb="FFEAEAEA"/>
      </right>
      <top style="thin">
        <color rgb="FFEAEAEA"/>
      </top>
      <bottom style="thin">
        <color rgb="FFEAEAEA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EAEAEA"/>
      </right>
      <top style="thin">
        <color rgb="FFEAEAEA"/>
      </top>
      <bottom/>
      <diagonal/>
    </border>
    <border>
      <left style="medium">
        <color indexed="64"/>
      </left>
      <right style="thin">
        <color rgb="FFEAEAEA"/>
      </right>
      <top/>
      <bottom style="thin">
        <color rgb="FFEAEAEA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249977111117893"/>
      </left>
      <right/>
      <top/>
      <bottom/>
      <diagonal/>
    </border>
    <border>
      <left style="medium">
        <color indexed="64"/>
      </left>
      <right/>
      <top style="thin">
        <color rgb="FFEAEAEA"/>
      </top>
      <bottom style="thin">
        <color rgb="FFEAEAEA"/>
      </bottom>
      <diagonal/>
    </border>
    <border>
      <left/>
      <right/>
      <top style="thin">
        <color rgb="FFEAEAEA"/>
      </top>
      <bottom style="thin">
        <color rgb="FFEAEAEA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indexed="64"/>
      </right>
      <top/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EAEAEA"/>
      </left>
      <right/>
      <top style="thin">
        <color theme="0" tint="-0.249977111117893"/>
      </top>
      <bottom style="thin">
        <color rgb="FFEAEAEA"/>
      </bottom>
      <diagonal/>
    </border>
    <border>
      <left/>
      <right/>
      <top style="thin">
        <color theme="0" tint="-0.249977111117893"/>
      </top>
      <bottom style="thin">
        <color rgb="FFEAEAEA"/>
      </bottom>
      <diagonal/>
    </border>
    <border>
      <left/>
      <right style="thin">
        <color rgb="FFEAEAEA"/>
      </right>
      <top style="thin">
        <color theme="0" tint="-0.249977111117893"/>
      </top>
      <bottom style="thin">
        <color rgb="FFEAEAEA"/>
      </bottom>
      <diagonal/>
    </border>
    <border>
      <left/>
      <right style="medium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medium">
        <color indexed="64"/>
      </right>
      <top/>
      <bottom style="thin">
        <color theme="0" tint="-0.249977111117893"/>
      </bottom>
      <diagonal/>
    </border>
    <border>
      <left/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rgb="FFEAEAEA"/>
      </right>
      <top/>
      <bottom/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46">
    <xf numFmtId="0" fontId="0" fillId="0" borderId="0" xfId="0"/>
    <xf numFmtId="0" fontId="5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1" fontId="18" fillId="3" borderId="1" xfId="0" applyNumberFormat="1" applyFont="1" applyFill="1" applyBorder="1" applyAlignment="1" applyProtection="1">
      <alignment horizontal="center" vertical="center"/>
      <protection locked="0"/>
    </xf>
    <xf numFmtId="164" fontId="18" fillId="3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</xf>
    <xf numFmtId="164" fontId="1" fillId="5" borderId="1" xfId="0" applyNumberFormat="1" applyFont="1" applyFill="1" applyBorder="1" applyAlignment="1" applyProtection="1">
      <alignment horizontal="center" vertical="center"/>
    </xf>
    <xf numFmtId="2" fontId="18" fillId="3" borderId="1" xfId="0" applyNumberFormat="1" applyFont="1" applyFill="1" applyBorder="1" applyAlignment="1" applyProtection="1">
      <alignment horizontal="center" vertical="center"/>
      <protection locked="0"/>
    </xf>
    <xf numFmtId="165" fontId="18" fillId="3" borderId="1" xfId="0" applyNumberFormat="1" applyFont="1" applyFill="1" applyBorder="1" applyAlignment="1" applyProtection="1">
      <alignment horizontal="center" vertical="center"/>
      <protection locked="0"/>
    </xf>
    <xf numFmtId="2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left"/>
      <protection locked="0"/>
    </xf>
    <xf numFmtId="1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</xf>
    <xf numFmtId="0" fontId="18" fillId="2" borderId="3" xfId="0" applyFont="1" applyFill="1" applyBorder="1" applyAlignment="1" applyProtection="1">
      <alignment horizontal="right" vertical="center"/>
    </xf>
    <xf numFmtId="0" fontId="19" fillId="2" borderId="3" xfId="0" applyFont="1" applyFill="1" applyBorder="1" applyAlignment="1" applyProtection="1">
      <alignment horizontal="right" vertical="center"/>
    </xf>
    <xf numFmtId="0" fontId="11" fillId="2" borderId="3" xfId="0" applyFont="1" applyFill="1" applyBorder="1" applyAlignment="1" applyProtection="1">
      <alignment horizontal="right" vertical="center"/>
    </xf>
    <xf numFmtId="0" fontId="21" fillId="2" borderId="3" xfId="0" applyFont="1" applyFill="1" applyBorder="1" applyAlignment="1" applyProtection="1">
      <alignment horizontal="right" vertical="center"/>
    </xf>
    <xf numFmtId="0" fontId="22" fillId="2" borderId="3" xfId="0" applyFont="1" applyFill="1" applyBorder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left" vertical="center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 applyProtection="1">
      <alignment horizontal="center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9" xfId="0" applyFont="1" applyFill="1" applyBorder="1" applyAlignment="1" applyProtection="1">
      <alignment horizontal="left"/>
      <protection locked="0"/>
    </xf>
    <xf numFmtId="0" fontId="16" fillId="7" borderId="0" xfId="0" applyFont="1" applyFill="1" applyBorder="1" applyAlignment="1" applyProtection="1">
      <alignment horizontal="center" wrapText="1"/>
    </xf>
    <xf numFmtId="0" fontId="23" fillId="7" borderId="0" xfId="0" applyFont="1" applyFill="1" applyBorder="1" applyAlignment="1" applyProtection="1">
      <alignment horizontal="center" wrapText="1"/>
    </xf>
    <xf numFmtId="0" fontId="1" fillId="5" borderId="0" xfId="0" applyFont="1" applyFill="1" applyBorder="1" applyAlignment="1" applyProtection="1">
      <alignment vertical="center"/>
    </xf>
    <xf numFmtId="0" fontId="1" fillId="7" borderId="0" xfId="0" applyFont="1" applyFill="1" applyBorder="1" applyAlignment="1" applyProtection="1">
      <alignment vertical="center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0" xfId="0" applyFont="1" applyFill="1" applyBorder="1" applyAlignment="1" applyProtection="1">
      <alignment horizontal="left"/>
      <protection locked="0"/>
    </xf>
    <xf numFmtId="0" fontId="24" fillId="0" borderId="11" xfId="0" applyFont="1" applyFill="1" applyBorder="1" applyAlignment="1" applyProtection="1">
      <alignment horizontal="left"/>
      <protection locked="0"/>
    </xf>
    <xf numFmtId="0" fontId="6" fillId="0" borderId="11" xfId="0" applyFont="1" applyFill="1" applyBorder="1" applyAlignment="1" applyProtection="1">
      <alignment horizontal="left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left"/>
      <protection locked="0"/>
    </xf>
    <xf numFmtId="0" fontId="1" fillId="0" borderId="11" xfId="0" applyFont="1" applyFill="1" applyBorder="1" applyAlignment="1" applyProtection="1">
      <alignment horizontal="left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left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8" fillId="6" borderId="5" xfId="0" applyFont="1" applyFill="1" applyBorder="1" applyAlignment="1" applyProtection="1">
      <alignment vertical="center"/>
    </xf>
    <xf numFmtId="164" fontId="7" fillId="6" borderId="5" xfId="0" applyNumberFormat="1" applyFont="1" applyFill="1" applyBorder="1" applyAlignment="1" applyProtection="1">
      <alignment horizontal="center" vertical="center"/>
    </xf>
    <xf numFmtId="0" fontId="10" fillId="11" borderId="5" xfId="0" applyFont="1" applyFill="1" applyBorder="1" applyAlignment="1" applyProtection="1">
      <alignment horizontal="center" vertical="center"/>
    </xf>
    <xf numFmtId="0" fontId="10" fillId="12" borderId="5" xfId="0" applyFont="1" applyFill="1" applyBorder="1" applyAlignment="1" applyProtection="1">
      <alignment horizontal="center" vertical="center"/>
    </xf>
    <xf numFmtId="0" fontId="9" fillId="6" borderId="5" xfId="0" applyFont="1" applyFill="1" applyBorder="1" applyAlignment="1" applyProtection="1">
      <alignment horizontal="right" vertical="center"/>
    </xf>
    <xf numFmtId="0" fontId="29" fillId="2" borderId="0" xfId="0" applyFont="1" applyFill="1" applyBorder="1" applyAlignment="1" applyProtection="1">
      <alignment horizontal="center" vertical="center"/>
    </xf>
    <xf numFmtId="0" fontId="29" fillId="2" borderId="0" xfId="0" applyFont="1" applyFill="1" applyAlignment="1" applyProtection="1">
      <alignment horizontal="center" vertical="center"/>
    </xf>
    <xf numFmtId="0" fontId="13" fillId="6" borderId="16" xfId="0" applyFont="1" applyFill="1" applyBorder="1" applyAlignment="1" applyProtection="1">
      <alignment vertical="center"/>
    </xf>
    <xf numFmtId="0" fontId="27" fillId="6" borderId="16" xfId="0" applyFont="1" applyFill="1" applyBorder="1" applyAlignment="1" applyProtection="1">
      <alignment horizontal="left" vertical="center"/>
    </xf>
    <xf numFmtId="0" fontId="13" fillId="6" borderId="18" xfId="0" applyFont="1" applyFill="1" applyBorder="1" applyAlignment="1" applyProtection="1">
      <alignment vertical="center"/>
    </xf>
    <xf numFmtId="0" fontId="27" fillId="6" borderId="18" xfId="0" applyFont="1" applyFill="1" applyBorder="1" applyAlignment="1" applyProtection="1">
      <alignment horizontal="left" vertical="center"/>
    </xf>
    <xf numFmtId="0" fontId="25" fillId="5" borderId="0" xfId="0" applyFont="1" applyFill="1" applyBorder="1" applyAlignment="1" applyProtection="1">
      <alignment horizontal="left" vertical="center"/>
    </xf>
    <xf numFmtId="0" fontId="14" fillId="5" borderId="0" xfId="0" applyFont="1" applyFill="1" applyBorder="1" applyAlignment="1" applyProtection="1">
      <alignment horizontal="left" vertical="center"/>
    </xf>
    <xf numFmtId="0" fontId="15" fillId="8" borderId="0" xfId="0" applyFont="1" applyFill="1" applyBorder="1" applyAlignment="1" applyProtection="1">
      <alignment horizontal="center" vertical="center"/>
    </xf>
    <xf numFmtId="0" fontId="28" fillId="9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</xf>
    <xf numFmtId="0" fontId="15" fillId="7" borderId="0" xfId="0" applyFont="1" applyFill="1" applyBorder="1" applyAlignment="1" applyProtection="1">
      <alignment horizontal="center" vertical="center"/>
    </xf>
    <xf numFmtId="0" fontId="29" fillId="2" borderId="0" xfId="0" applyFont="1" applyFill="1" applyAlignment="1" applyProtection="1">
      <alignment vertical="center"/>
    </xf>
    <xf numFmtId="0" fontId="31" fillId="3" borderId="5" xfId="0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Alignment="1" applyProtection="1">
      <alignment vertical="center"/>
    </xf>
    <xf numFmtId="0" fontId="1" fillId="6" borderId="5" xfId="0" applyFont="1" applyFill="1" applyBorder="1" applyAlignment="1" applyProtection="1">
      <alignment horizontal="left" vertical="center"/>
    </xf>
    <xf numFmtId="0" fontId="1" fillId="5" borderId="5" xfId="0" applyFont="1" applyFill="1" applyBorder="1" applyAlignment="1" applyProtection="1">
      <alignment horizontal="left" vertical="center"/>
    </xf>
    <xf numFmtId="0" fontId="1" fillId="9" borderId="5" xfId="0" applyFont="1" applyFill="1" applyBorder="1" applyAlignment="1" applyProtection="1">
      <alignment horizontal="left" vertical="center"/>
    </xf>
    <xf numFmtId="0" fontId="1" fillId="10" borderId="5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vertical="center"/>
    </xf>
    <xf numFmtId="0" fontId="9" fillId="6" borderId="24" xfId="0" applyFont="1" applyFill="1" applyBorder="1" applyAlignment="1" applyProtection="1">
      <alignment horizontal="right" vertical="center"/>
    </xf>
    <xf numFmtId="0" fontId="13" fillId="6" borderId="28" xfId="0" applyFont="1" applyFill="1" applyBorder="1" applyAlignment="1" applyProtection="1">
      <alignment vertical="center"/>
    </xf>
    <xf numFmtId="0" fontId="13" fillId="6" borderId="28" xfId="0" quotePrefix="1" applyFont="1" applyFill="1" applyBorder="1" applyAlignment="1" applyProtection="1">
      <alignment vertical="center"/>
    </xf>
    <xf numFmtId="0" fontId="13" fillId="6" borderId="35" xfId="0" quotePrefix="1" applyFont="1" applyFill="1" applyBorder="1" applyAlignment="1" applyProtection="1">
      <alignment vertical="center"/>
    </xf>
    <xf numFmtId="0" fontId="13" fillId="6" borderId="34" xfId="0" quotePrefix="1" applyFont="1" applyFill="1" applyBorder="1" applyAlignment="1" applyProtection="1">
      <alignment vertical="center"/>
    </xf>
    <xf numFmtId="0" fontId="15" fillId="13" borderId="0" xfId="0" applyFont="1" applyFill="1" applyBorder="1" applyAlignment="1" applyProtection="1">
      <alignment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</xf>
    <xf numFmtId="0" fontId="17" fillId="5" borderId="0" xfId="0" applyFont="1" applyFill="1" applyBorder="1" applyAlignment="1" applyProtection="1">
      <alignment horizontal="center"/>
    </xf>
    <xf numFmtId="0" fontId="17" fillId="5" borderId="0" xfId="0" applyFont="1" applyFill="1" applyBorder="1" applyAlignment="1" applyProtection="1">
      <alignment horizontal="center" wrapText="1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1" fontId="1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Border="1" applyAlignment="1" applyProtection="1">
      <alignment vertical="center"/>
    </xf>
    <xf numFmtId="0" fontId="4" fillId="15" borderId="11" xfId="0" applyFont="1" applyFill="1" applyBorder="1" applyAlignment="1" applyProtection="1">
      <alignment horizontal="left"/>
      <protection locked="0"/>
    </xf>
    <xf numFmtId="0" fontId="1" fillId="15" borderId="11" xfId="0" applyFont="1" applyFill="1" applyBorder="1" applyAlignment="1" applyProtection="1">
      <alignment vertical="center"/>
      <protection locked="0"/>
    </xf>
    <xf numFmtId="0" fontId="4" fillId="15" borderId="0" xfId="0" applyFont="1" applyFill="1" applyBorder="1" applyAlignment="1" applyProtection="1">
      <alignment horizontal="left"/>
      <protection locked="0"/>
    </xf>
    <xf numFmtId="0" fontId="1" fillId="15" borderId="0" xfId="0" applyFont="1" applyFill="1" applyBorder="1" applyAlignment="1" applyProtection="1">
      <alignment vertical="center"/>
      <protection locked="0"/>
    </xf>
    <xf numFmtId="0" fontId="1" fillId="15" borderId="38" xfId="0" applyFont="1" applyFill="1" applyBorder="1" applyAlignment="1" applyProtection="1">
      <alignment vertical="center"/>
      <protection locked="0"/>
    </xf>
    <xf numFmtId="0" fontId="37" fillId="15" borderId="0" xfId="0" applyFont="1" applyFill="1" applyBorder="1" applyAlignment="1" applyProtection="1">
      <alignment vertical="center"/>
    </xf>
    <xf numFmtId="0" fontId="38" fillId="15" borderId="0" xfId="0" applyFont="1" applyFill="1" applyBorder="1" applyAlignment="1" applyProtection="1">
      <alignment vertical="center"/>
    </xf>
    <xf numFmtId="0" fontId="39" fillId="15" borderId="0" xfId="0" applyFont="1" applyFill="1" applyBorder="1" applyAlignment="1" applyProtection="1">
      <alignment horizontal="right" vertical="center"/>
    </xf>
    <xf numFmtId="0" fontId="39" fillId="15" borderId="0" xfId="0" applyFont="1" applyFill="1" applyBorder="1" applyAlignment="1" applyProtection="1">
      <alignment horizontal="left" vertical="center"/>
    </xf>
    <xf numFmtId="164" fontId="39" fillId="15" borderId="0" xfId="0" applyNumberFormat="1" applyFont="1" applyFill="1" applyBorder="1" applyAlignment="1" applyProtection="1">
      <alignment horizontal="left" vertical="center"/>
    </xf>
    <xf numFmtId="0" fontId="39" fillId="15" borderId="0" xfId="0" quotePrefix="1" applyFont="1" applyFill="1" applyBorder="1" applyAlignment="1" applyProtection="1">
      <alignment horizontal="right" vertical="center"/>
    </xf>
    <xf numFmtId="0" fontId="37" fillId="15" borderId="0" xfId="0" applyFont="1" applyFill="1" applyBorder="1" applyAlignment="1" applyProtection="1">
      <alignment horizontal="center" vertical="center"/>
    </xf>
    <xf numFmtId="0" fontId="37" fillId="15" borderId="0" xfId="0" applyFont="1" applyFill="1" applyBorder="1" applyAlignment="1" applyProtection="1">
      <alignment horizontal="left" vertical="center"/>
    </xf>
    <xf numFmtId="0" fontId="38" fillId="14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 wrapText="1"/>
      <protection locked="0"/>
    </xf>
    <xf numFmtId="0" fontId="1" fillId="0" borderId="2" xfId="0" applyNumberFormat="1" applyFont="1" applyFill="1" applyBorder="1" applyAlignment="1" applyProtection="1">
      <alignment horizontal="center" wrapText="1"/>
      <protection locked="0"/>
    </xf>
    <xf numFmtId="0" fontId="1" fillId="0" borderId="11" xfId="0" applyNumberFormat="1" applyFont="1" applyFill="1" applyBorder="1" applyAlignment="1" applyProtection="1">
      <alignment horizontal="center" wrapText="1"/>
      <protection locked="0"/>
    </xf>
    <xf numFmtId="0" fontId="1" fillId="0" borderId="12" xfId="0" applyNumberFormat="1" applyFont="1" applyFill="1" applyBorder="1" applyAlignment="1" applyProtection="1">
      <alignment horizontal="center" wrapText="1"/>
      <protection locked="0"/>
    </xf>
    <xf numFmtId="0" fontId="13" fillId="9" borderId="40" xfId="0" applyFont="1" applyFill="1" applyBorder="1" applyAlignment="1" applyProtection="1">
      <alignment horizontal="left" vertical="center"/>
    </xf>
    <xf numFmtId="0" fontId="13" fillId="9" borderId="40" xfId="0" quotePrefix="1" applyFont="1" applyFill="1" applyBorder="1" applyAlignment="1" applyProtection="1">
      <alignment horizontal="right" vertical="center"/>
    </xf>
    <xf numFmtId="0" fontId="1" fillId="6" borderId="30" xfId="0" applyFont="1" applyFill="1" applyBorder="1" applyAlignment="1" applyProtection="1">
      <alignment vertical="center"/>
    </xf>
    <xf numFmtId="0" fontId="13" fillId="6" borderId="29" xfId="0" applyFont="1" applyFill="1" applyBorder="1" applyAlignment="1" applyProtection="1">
      <alignment vertical="center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24" fillId="6" borderId="0" xfId="0" applyFont="1" applyFill="1" applyBorder="1" applyAlignment="1" applyProtection="1">
      <alignment vertical="center"/>
    </xf>
    <xf numFmtId="0" fontId="24" fillId="6" borderId="30" xfId="0" applyFont="1" applyFill="1" applyBorder="1" applyAlignment="1" applyProtection="1">
      <alignment vertical="center"/>
    </xf>
    <xf numFmtId="0" fontId="24" fillId="5" borderId="0" xfId="0" applyFont="1" applyFill="1" applyBorder="1" applyAlignment="1" applyProtection="1">
      <alignment vertical="center"/>
    </xf>
    <xf numFmtId="0" fontId="26" fillId="6" borderId="23" xfId="0" applyFont="1" applyFill="1" applyBorder="1" applyAlignment="1" applyProtection="1">
      <alignment horizontal="left" vertical="center"/>
    </xf>
    <xf numFmtId="0" fontId="15" fillId="16" borderId="17" xfId="0" applyFont="1" applyFill="1" applyBorder="1" applyAlignment="1" applyProtection="1">
      <alignment horizontal="center" vertical="center"/>
    </xf>
    <xf numFmtId="0" fontId="15" fillId="16" borderId="41" xfId="0" applyFont="1" applyFill="1" applyBorder="1" applyAlignment="1" applyProtection="1">
      <alignment horizontal="center" vertical="center"/>
    </xf>
    <xf numFmtId="0" fontId="33" fillId="9" borderId="19" xfId="0" applyFont="1" applyFill="1" applyBorder="1" applyAlignment="1" applyProtection="1">
      <alignment vertical="center"/>
    </xf>
    <xf numFmtId="0" fontId="33" fillId="9" borderId="39" xfId="0" applyFont="1" applyFill="1" applyBorder="1" applyAlignment="1" applyProtection="1">
      <alignment vertical="center"/>
    </xf>
    <xf numFmtId="0" fontId="15" fillId="16" borderId="43" xfId="0" applyFont="1" applyFill="1" applyBorder="1" applyAlignment="1" applyProtection="1">
      <alignment horizontal="center" vertical="center"/>
    </xf>
    <xf numFmtId="0" fontId="13" fillId="9" borderId="4" xfId="0" applyFont="1" applyFill="1" applyBorder="1" applyAlignment="1" applyProtection="1">
      <alignment horizontal="left" vertical="center"/>
    </xf>
    <xf numFmtId="0" fontId="13" fillId="9" borderId="42" xfId="0" applyFont="1" applyFill="1" applyBorder="1" applyAlignment="1" applyProtection="1">
      <alignment horizontal="left" vertical="center"/>
    </xf>
    <xf numFmtId="0" fontId="1" fillId="9" borderId="44" xfId="0" applyFont="1" applyFill="1" applyBorder="1" applyAlignment="1" applyProtection="1">
      <alignment horizontal="center" vertical="top"/>
    </xf>
    <xf numFmtId="0" fontId="23" fillId="7" borderId="0" xfId="0" applyFont="1" applyFill="1" applyBorder="1" applyAlignment="1" applyProtection="1">
      <alignment horizontal="center"/>
    </xf>
    <xf numFmtId="0" fontId="36" fillId="15" borderId="0" xfId="0" applyFont="1" applyFill="1" applyBorder="1" applyAlignment="1" applyProtection="1"/>
    <xf numFmtId="1" fontId="14" fillId="15" borderId="0" xfId="0" applyNumberFormat="1" applyFont="1" applyFill="1" applyBorder="1" applyAlignment="1" applyProtection="1">
      <alignment vertical="center"/>
    </xf>
    <xf numFmtId="1" fontId="1" fillId="15" borderId="0" xfId="0" applyNumberFormat="1" applyFont="1" applyFill="1" applyBorder="1" applyAlignment="1" applyProtection="1">
      <alignment vertical="center"/>
    </xf>
    <xf numFmtId="1" fontId="34" fillId="15" borderId="0" xfId="0" applyNumberFormat="1" applyFont="1" applyFill="1" applyBorder="1" applyAlignment="1" applyProtection="1">
      <alignment horizontal="right" vertical="center"/>
    </xf>
    <xf numFmtId="1" fontId="7" fillId="15" borderId="0" xfId="0" quotePrefix="1" applyNumberFormat="1" applyFont="1" applyFill="1" applyBorder="1" applyAlignment="1" applyProtection="1">
      <alignment horizontal="left" vertical="center"/>
    </xf>
    <xf numFmtId="1" fontId="7" fillId="15" borderId="0" xfId="0" applyNumberFormat="1" applyFont="1" applyFill="1" applyBorder="1" applyAlignment="1" applyProtection="1">
      <alignment horizontal="left" vertical="center"/>
    </xf>
    <xf numFmtId="1" fontId="6" fillId="15" borderId="0" xfId="0" applyNumberFormat="1" applyFont="1" applyFill="1" applyBorder="1" applyAlignment="1" applyProtection="1">
      <alignment horizontal="right" vertical="center"/>
    </xf>
    <xf numFmtId="0" fontId="40" fillId="15" borderId="0" xfId="1" applyFill="1" applyBorder="1" applyAlignment="1" applyProtection="1">
      <alignment vertical="center"/>
    </xf>
    <xf numFmtId="0" fontId="14" fillId="15" borderId="0" xfId="0" applyFont="1" applyFill="1" applyBorder="1" applyAlignment="1" applyProtection="1">
      <alignment vertical="center"/>
    </xf>
    <xf numFmtId="1" fontId="1" fillId="15" borderId="0" xfId="0" quotePrefix="1" applyNumberFormat="1" applyFont="1" applyFill="1" applyBorder="1" applyAlignment="1" applyProtection="1">
      <alignment horizontal="right" vertical="center"/>
    </xf>
    <xf numFmtId="1" fontId="1" fillId="15" borderId="0" xfId="0" applyNumberFormat="1" applyFont="1" applyFill="1" applyBorder="1" applyAlignment="1" applyProtection="1">
      <alignment horizontal="right" vertical="center"/>
    </xf>
    <xf numFmtId="1" fontId="1" fillId="15" borderId="0" xfId="0" quotePrefix="1" applyNumberFormat="1" applyFont="1" applyFill="1" applyBorder="1" applyAlignment="1" applyProtection="1">
      <alignment horizontal="left" vertical="center"/>
    </xf>
    <xf numFmtId="1" fontId="6" fillId="15" borderId="47" xfId="0" applyNumberFormat="1" applyFont="1" applyFill="1" applyBorder="1" applyAlignment="1" applyProtection="1">
      <alignment horizontal="right" vertical="center"/>
    </xf>
    <xf numFmtId="1" fontId="6" fillId="15" borderId="38" xfId="0" applyNumberFormat="1" applyFont="1" applyFill="1" applyBorder="1" applyAlignment="1" applyProtection="1">
      <alignment horizontal="right" vertical="center"/>
    </xf>
    <xf numFmtId="1" fontId="1" fillId="15" borderId="47" xfId="0" applyNumberFormat="1" applyFont="1" applyFill="1" applyBorder="1" applyAlignment="1" applyProtection="1">
      <alignment horizontal="center" vertical="center"/>
    </xf>
    <xf numFmtId="1" fontId="6" fillId="15" borderId="47" xfId="0" applyNumberFormat="1" applyFont="1" applyFill="1" applyBorder="1" applyAlignment="1" applyProtection="1">
      <alignment horizontal="left" vertical="center"/>
    </xf>
    <xf numFmtId="1" fontId="1" fillId="15" borderId="38" xfId="0" applyNumberFormat="1" applyFont="1" applyFill="1" applyBorder="1" applyAlignment="1" applyProtection="1">
      <alignment horizontal="center" vertical="center"/>
    </xf>
    <xf numFmtId="1" fontId="1" fillId="15" borderId="0" xfId="0" applyNumberFormat="1" applyFont="1" applyFill="1" applyBorder="1" applyAlignment="1" applyProtection="1">
      <alignment horizontal="center" vertical="center"/>
    </xf>
    <xf numFmtId="164" fontId="18" fillId="15" borderId="38" xfId="0" applyNumberFormat="1" applyFont="1" applyFill="1" applyBorder="1" applyAlignment="1" applyProtection="1">
      <alignment horizontal="left" vertical="center"/>
    </xf>
    <xf numFmtId="164" fontId="18" fillId="15" borderId="0" xfId="0" applyNumberFormat="1" applyFont="1" applyFill="1" applyBorder="1" applyAlignment="1" applyProtection="1">
      <alignment horizontal="left" vertical="center"/>
    </xf>
    <xf numFmtId="0" fontId="1" fillId="9" borderId="0" xfId="0" quotePrefix="1" applyFont="1" applyFill="1" applyBorder="1" applyAlignment="1" applyProtection="1">
      <alignment horizontal="right" vertical="center"/>
    </xf>
    <xf numFmtId="0" fontId="1" fillId="9" borderId="0" xfId="0" applyFont="1" applyFill="1" applyBorder="1" applyAlignment="1" applyProtection="1">
      <alignment vertical="center"/>
    </xf>
    <xf numFmtId="0" fontId="1" fillId="9" borderId="30" xfId="0" applyFont="1" applyFill="1" applyBorder="1" applyAlignment="1" applyProtection="1">
      <alignment vertical="center"/>
    </xf>
    <xf numFmtId="0" fontId="33" fillId="5" borderId="0" xfId="0" applyFont="1" applyFill="1" applyBorder="1" applyAlignment="1" applyProtection="1">
      <alignment vertical="center"/>
    </xf>
    <xf numFmtId="0" fontId="24" fillId="5" borderId="30" xfId="0" applyFont="1" applyFill="1" applyBorder="1" applyAlignment="1" applyProtection="1">
      <alignment vertical="center"/>
    </xf>
    <xf numFmtId="0" fontId="1" fillId="5" borderId="5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0" fillId="5" borderId="5" xfId="0" applyFont="1" applyFill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vertical="center"/>
    </xf>
    <xf numFmtId="0" fontId="1" fillId="9" borderId="0" xfId="0" applyFont="1" applyFill="1" applyBorder="1" applyAlignment="1" applyProtection="1">
      <alignment horizontal="center" vertical="top"/>
    </xf>
    <xf numFmtId="164" fontId="1" fillId="9" borderId="0" xfId="0" applyNumberFormat="1" applyFont="1" applyFill="1" applyBorder="1" applyAlignment="1" applyProtection="1">
      <alignment horizontal="center" vertical="top"/>
    </xf>
    <xf numFmtId="0" fontId="1" fillId="9" borderId="30" xfId="0" applyFont="1" applyFill="1" applyBorder="1" applyAlignment="1" applyProtection="1">
      <alignment horizontal="center" vertical="top"/>
    </xf>
    <xf numFmtId="0" fontId="44" fillId="6" borderId="0" xfId="0" applyFont="1" applyFill="1" applyAlignment="1" applyProtection="1">
      <alignment horizontal="center" vertical="center"/>
    </xf>
    <xf numFmtId="0" fontId="44" fillId="6" borderId="0" xfId="0" applyFont="1" applyFill="1" applyAlignment="1" applyProtection="1">
      <alignment horizontal="center" vertical="top"/>
    </xf>
    <xf numFmtId="0" fontId="45" fillId="9" borderId="0" xfId="0" applyFont="1" applyFill="1" applyBorder="1" applyAlignment="1" applyProtection="1">
      <alignment horizontal="right" vertical="center"/>
    </xf>
    <xf numFmtId="0" fontId="45" fillId="9" borderId="0" xfId="0" applyFont="1" applyFill="1" applyBorder="1" applyAlignment="1" applyProtection="1">
      <alignment horizontal="left" vertical="center"/>
    </xf>
    <xf numFmtId="0" fontId="46" fillId="9" borderId="3" xfId="0" applyFont="1" applyFill="1" applyBorder="1" applyAlignment="1" applyProtection="1">
      <alignment horizontal="right" vertical="center"/>
    </xf>
    <xf numFmtId="0" fontId="46" fillId="9" borderId="19" xfId="0" applyFont="1" applyFill="1" applyBorder="1" applyAlignment="1" applyProtection="1">
      <alignment horizontal="right" vertical="center"/>
    </xf>
    <xf numFmtId="0" fontId="41" fillId="16" borderId="5" xfId="0" applyFont="1" applyFill="1" applyBorder="1" applyAlignment="1" applyProtection="1">
      <alignment horizontal="center" vertical="center"/>
    </xf>
    <xf numFmtId="0" fontId="30" fillId="16" borderId="5" xfId="0" applyFont="1" applyFill="1" applyBorder="1" applyAlignment="1" applyProtection="1">
      <alignment horizontal="center" vertical="center"/>
    </xf>
    <xf numFmtId="0" fontId="17" fillId="4" borderId="5" xfId="0" applyFont="1" applyFill="1" applyBorder="1" applyAlignment="1" applyProtection="1">
      <alignment horizontal="left" vertical="center"/>
      <protection locked="0"/>
    </xf>
    <xf numFmtId="0" fontId="13" fillId="3" borderId="5" xfId="0" applyFont="1" applyFill="1" applyBorder="1" applyAlignment="1" applyProtection="1">
      <alignment horizontal="left" vertical="center"/>
      <protection locked="0"/>
    </xf>
    <xf numFmtId="0" fontId="30" fillId="16" borderId="25" xfId="0" applyFont="1" applyFill="1" applyBorder="1" applyAlignment="1" applyProtection="1">
      <alignment horizontal="center" vertical="center"/>
    </xf>
    <xf numFmtId="0" fontId="13" fillId="3" borderId="25" xfId="0" applyFont="1" applyFill="1" applyBorder="1" applyAlignment="1" applyProtection="1">
      <alignment horizontal="center" vertical="center"/>
      <protection locked="0"/>
    </xf>
    <xf numFmtId="0" fontId="13" fillId="9" borderId="25" xfId="0" applyFont="1" applyFill="1" applyBorder="1" applyAlignment="1" applyProtection="1">
      <alignment horizontal="center" vertical="center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3" fillId="5" borderId="46" xfId="0" applyFont="1" applyFill="1" applyBorder="1" applyAlignment="1" applyProtection="1">
      <alignment vertical="center"/>
    </xf>
    <xf numFmtId="0" fontId="27" fillId="5" borderId="46" xfId="0" applyFont="1" applyFill="1" applyBorder="1" applyAlignment="1" applyProtection="1">
      <alignment horizontal="left" vertical="center"/>
    </xf>
    <xf numFmtId="0" fontId="13" fillId="6" borderId="0" xfId="0" applyFont="1" applyFill="1" applyBorder="1" applyAlignment="1" applyProtection="1">
      <alignment horizontal="left" vertical="center"/>
    </xf>
    <xf numFmtId="0" fontId="13" fillId="6" borderId="30" xfId="0" applyFont="1" applyFill="1" applyBorder="1" applyAlignment="1" applyProtection="1">
      <alignment horizontal="left" vertical="center"/>
    </xf>
    <xf numFmtId="0" fontId="13" fillId="6" borderId="0" xfId="0" applyFont="1" applyFill="1" applyBorder="1" applyAlignment="1" applyProtection="1">
      <alignment vertical="center"/>
    </xf>
    <xf numFmtId="0" fontId="13" fillId="6" borderId="30" xfId="0" applyFont="1" applyFill="1" applyBorder="1" applyAlignment="1" applyProtection="1">
      <alignment vertical="center"/>
    </xf>
    <xf numFmtId="0" fontId="1" fillId="6" borderId="40" xfId="0" applyFont="1" applyFill="1" applyBorder="1" applyAlignment="1" applyProtection="1">
      <alignment horizontal="center" vertical="center"/>
    </xf>
    <xf numFmtId="164" fontId="1" fillId="6" borderId="40" xfId="0" applyNumberFormat="1" applyFont="1" applyFill="1" applyBorder="1" applyAlignment="1" applyProtection="1">
      <alignment horizontal="center" vertical="center"/>
    </xf>
    <xf numFmtId="0" fontId="1" fillId="6" borderId="51" xfId="0" applyFont="1" applyFill="1" applyBorder="1" applyAlignment="1" applyProtection="1">
      <alignment horizontal="center" vertical="center"/>
    </xf>
    <xf numFmtId="0" fontId="1" fillId="9" borderId="1" xfId="0" applyFont="1" applyFill="1" applyBorder="1" applyAlignment="1" applyProtection="1">
      <alignment horizontal="center" vertical="center"/>
    </xf>
    <xf numFmtId="164" fontId="1" fillId="9" borderId="1" xfId="0" applyNumberFormat="1" applyFont="1" applyFill="1" applyBorder="1" applyAlignment="1" applyProtection="1">
      <alignment horizontal="center" vertical="center"/>
    </xf>
    <xf numFmtId="0" fontId="1" fillId="9" borderId="52" xfId="0" applyFont="1" applyFill="1" applyBorder="1" applyAlignment="1" applyProtection="1">
      <alignment horizontal="center" vertical="center"/>
    </xf>
    <xf numFmtId="3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18" fillId="3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0" fillId="3" borderId="50" xfId="1" applyFill="1" applyBorder="1" applyAlignment="1" applyProtection="1">
      <alignment horizontal="center" vertical="center"/>
      <protection locked="0"/>
    </xf>
    <xf numFmtId="0" fontId="33" fillId="5" borderId="27" xfId="0" applyFont="1" applyFill="1" applyBorder="1" applyAlignment="1" applyProtection="1">
      <alignment horizontal="left" vertical="center"/>
    </xf>
    <xf numFmtId="0" fontId="13" fillId="5" borderId="53" xfId="0" applyFont="1" applyFill="1" applyBorder="1" applyAlignment="1" applyProtection="1">
      <alignment horizontal="left" vertical="center"/>
    </xf>
    <xf numFmtId="0" fontId="13" fillId="5" borderId="54" xfId="0" applyFont="1" applyFill="1" applyBorder="1" applyAlignment="1" applyProtection="1">
      <alignment horizontal="left" vertical="center"/>
    </xf>
    <xf numFmtId="0" fontId="13" fillId="5" borderId="55" xfId="0" applyFont="1" applyFill="1" applyBorder="1" applyAlignment="1" applyProtection="1">
      <alignment horizontal="left" vertical="center"/>
    </xf>
    <xf numFmtId="0" fontId="33" fillId="5" borderId="42" xfId="0" applyFont="1" applyFill="1" applyBorder="1" applyAlignment="1" applyProtection="1">
      <alignment horizontal="left" vertical="center"/>
    </xf>
    <xf numFmtId="0" fontId="33" fillId="5" borderId="19" xfId="0" applyFont="1" applyFill="1" applyBorder="1" applyAlignment="1" applyProtection="1">
      <alignment horizontal="left" vertical="center"/>
    </xf>
    <xf numFmtId="0" fontId="13" fillId="5" borderId="19" xfId="0" applyFont="1" applyFill="1" applyBorder="1" applyAlignment="1" applyProtection="1">
      <alignment horizontal="left" vertical="center"/>
    </xf>
    <xf numFmtId="0" fontId="13" fillId="5" borderId="56" xfId="0" applyFont="1" applyFill="1" applyBorder="1" applyAlignment="1" applyProtection="1">
      <alignment horizontal="left" vertical="center"/>
    </xf>
    <xf numFmtId="0" fontId="13" fillId="6" borderId="57" xfId="0" applyFont="1" applyFill="1" applyBorder="1" applyAlignment="1" applyProtection="1">
      <alignment vertical="center"/>
    </xf>
    <xf numFmtId="0" fontId="13" fillId="6" borderId="4" xfId="0" applyFont="1" applyFill="1" applyBorder="1" applyAlignment="1" applyProtection="1">
      <alignment vertical="center"/>
    </xf>
    <xf numFmtId="0" fontId="13" fillId="6" borderId="58" xfId="0" applyFont="1" applyFill="1" applyBorder="1" applyAlignment="1" applyProtection="1">
      <alignment vertical="center"/>
    </xf>
    <xf numFmtId="0" fontId="13" fillId="6" borderId="7" xfId="0" applyFont="1" applyFill="1" applyBorder="1" applyAlignment="1" applyProtection="1">
      <alignment vertical="center"/>
    </xf>
    <xf numFmtId="0" fontId="13" fillId="6" borderId="3" xfId="0" applyFont="1" applyFill="1" applyBorder="1" applyAlignment="1" applyProtection="1">
      <alignment vertical="center"/>
    </xf>
    <xf numFmtId="0" fontId="13" fillId="6" borderId="59" xfId="0" applyFont="1" applyFill="1" applyBorder="1" applyAlignment="1" applyProtection="1">
      <alignment vertical="center"/>
    </xf>
    <xf numFmtId="0" fontId="33" fillId="5" borderId="45" xfId="0" applyFont="1" applyFill="1" applyBorder="1" applyAlignment="1" applyProtection="1">
      <alignment vertical="center"/>
    </xf>
    <xf numFmtId="0" fontId="24" fillId="6" borderId="7" xfId="0" applyFont="1" applyFill="1" applyBorder="1" applyAlignment="1" applyProtection="1">
      <alignment vertical="center"/>
    </xf>
    <xf numFmtId="0" fontId="13" fillId="6" borderId="60" xfId="0" quotePrefix="1" applyFont="1" applyFill="1" applyBorder="1" applyAlignment="1" applyProtection="1">
      <alignment vertical="center"/>
    </xf>
    <xf numFmtId="0" fontId="13" fillId="6" borderId="42" xfId="0" applyFont="1" applyFill="1" applyBorder="1" applyAlignment="1" applyProtection="1">
      <alignment vertical="center"/>
    </xf>
    <xf numFmtId="0" fontId="13" fillId="6" borderId="19" xfId="0" applyFont="1" applyFill="1" applyBorder="1" applyAlignment="1" applyProtection="1">
      <alignment vertical="center"/>
    </xf>
    <xf numFmtId="0" fontId="13" fillId="6" borderId="56" xfId="0" applyFont="1" applyFill="1" applyBorder="1" applyAlignment="1" applyProtection="1">
      <alignment vertical="center"/>
    </xf>
    <xf numFmtId="0" fontId="33" fillId="5" borderId="29" xfId="0" applyFont="1" applyFill="1" applyBorder="1" applyAlignment="1" applyProtection="1">
      <alignment vertical="center"/>
    </xf>
    <xf numFmtId="0" fontId="43" fillId="5" borderId="0" xfId="0" applyFont="1" applyFill="1" applyBorder="1" applyAlignment="1" applyProtection="1">
      <alignment vertical="center"/>
    </xf>
    <xf numFmtId="0" fontId="43" fillId="5" borderId="50" xfId="0" applyFont="1" applyFill="1" applyBorder="1" applyAlignment="1" applyProtection="1">
      <alignment vertical="center"/>
    </xf>
    <xf numFmtId="0" fontId="13" fillId="6" borderId="50" xfId="0" applyFont="1" applyFill="1" applyBorder="1" applyAlignment="1" applyProtection="1">
      <alignment vertical="center"/>
    </xf>
    <xf numFmtId="0" fontId="13" fillId="6" borderId="29" xfId="0" applyFont="1" applyFill="1" applyBorder="1" applyAlignment="1" applyProtection="1">
      <alignment horizontal="left" vertical="center"/>
    </xf>
    <xf numFmtId="0" fontId="13" fillId="6" borderId="50" xfId="0" applyFont="1" applyFill="1" applyBorder="1" applyAlignment="1" applyProtection="1">
      <alignment horizontal="left" vertical="center"/>
    </xf>
    <xf numFmtId="0" fontId="42" fillId="3" borderId="20" xfId="0" applyFont="1" applyFill="1" applyBorder="1" applyAlignment="1" applyProtection="1">
      <alignment horizontal="center" vertical="center"/>
      <protection locked="0"/>
    </xf>
    <xf numFmtId="0" fontId="42" fillId="3" borderId="21" xfId="0" applyFont="1" applyFill="1" applyBorder="1" applyAlignment="1" applyProtection="1">
      <alignment horizontal="center" vertical="center"/>
      <protection locked="0"/>
    </xf>
    <xf numFmtId="0" fontId="42" fillId="3" borderId="22" xfId="0" applyFont="1" applyFill="1" applyBorder="1" applyAlignment="1" applyProtection="1">
      <alignment horizontal="center" vertical="center"/>
      <protection locked="0"/>
    </xf>
    <xf numFmtId="0" fontId="32" fillId="16" borderId="25" xfId="0" applyFont="1" applyFill="1" applyBorder="1" applyAlignment="1" applyProtection="1">
      <alignment horizontal="center" vertical="center"/>
    </xf>
    <xf numFmtId="0" fontId="32" fillId="16" borderId="6" xfId="0" applyFont="1" applyFill="1" applyBorder="1" applyAlignment="1" applyProtection="1">
      <alignment horizontal="center" vertical="center"/>
    </xf>
    <xf numFmtId="0" fontId="32" fillId="16" borderId="26" xfId="0" applyFont="1" applyFill="1" applyBorder="1" applyAlignment="1" applyProtection="1">
      <alignment horizontal="center" vertical="center"/>
    </xf>
    <xf numFmtId="0" fontId="40" fillId="16" borderId="31" xfId="1" applyFill="1" applyBorder="1" applyAlignment="1" applyProtection="1">
      <alignment horizontal="center" vertical="center"/>
    </xf>
    <xf numFmtId="0" fontId="30" fillId="16" borderId="32" xfId="0" applyFont="1" applyFill="1" applyBorder="1" applyAlignment="1" applyProtection="1">
      <alignment horizontal="center" vertical="center"/>
    </xf>
    <xf numFmtId="0" fontId="30" fillId="16" borderId="33" xfId="0" applyFont="1" applyFill="1" applyBorder="1" applyAlignment="1" applyProtection="1">
      <alignment horizontal="center" vertical="center"/>
    </xf>
    <xf numFmtId="0" fontId="36" fillId="15" borderId="0" xfId="0" applyFont="1" applyFill="1" applyBorder="1" applyAlignment="1" applyProtection="1">
      <alignment horizontal="center"/>
    </xf>
    <xf numFmtId="0" fontId="35" fillId="17" borderId="0" xfId="0" applyFont="1" applyFill="1" applyBorder="1" applyAlignment="1" applyProtection="1">
      <alignment horizontal="center" vertical="center"/>
    </xf>
    <xf numFmtId="0" fontId="35" fillId="17" borderId="48" xfId="0" applyFont="1" applyFill="1" applyBorder="1" applyAlignment="1" applyProtection="1">
      <alignment horizontal="center" vertical="center"/>
    </xf>
    <xf numFmtId="0" fontId="35" fillId="17" borderId="47" xfId="0" applyFont="1" applyFill="1" applyBorder="1" applyAlignment="1" applyProtection="1">
      <alignment horizontal="center" vertical="center"/>
    </xf>
    <xf numFmtId="0" fontId="35" fillId="17" borderId="49" xfId="0" applyFont="1" applyFill="1" applyBorder="1" applyAlignment="1" applyProtection="1">
      <alignment horizontal="center" vertical="center"/>
    </xf>
    <xf numFmtId="0" fontId="35" fillId="15" borderId="0" xfId="0" applyFont="1" applyFill="1" applyBorder="1" applyAlignment="1" applyProtection="1">
      <alignment horizontal="center" vertical="center"/>
    </xf>
    <xf numFmtId="0" fontId="35" fillId="15" borderId="47" xfId="0" applyFont="1" applyFill="1" applyBorder="1" applyAlignment="1" applyProtection="1">
      <alignment horizontal="center" vertical="center"/>
    </xf>
    <xf numFmtId="0" fontId="40" fillId="5" borderId="0" xfId="1" applyFill="1" applyAlignment="1" applyProtection="1">
      <alignment horizontal="center" vertical="center"/>
    </xf>
    <xf numFmtId="0" fontId="12" fillId="5" borderId="0" xfId="0" applyFont="1" applyFill="1" applyAlignment="1" applyProtection="1">
      <alignment horizontal="center" vertical="center"/>
    </xf>
    <xf numFmtId="0" fontId="14" fillId="15" borderId="0" xfId="0" applyFont="1" applyFill="1" applyBorder="1" applyAlignment="1" applyProtection="1">
      <alignment horizontal="center" vertical="center"/>
    </xf>
    <xf numFmtId="0" fontId="14" fillId="15" borderId="48" xfId="0" applyFont="1" applyFill="1" applyBorder="1" applyAlignment="1" applyProtection="1">
      <alignment horizontal="center" vertical="center"/>
    </xf>
    <xf numFmtId="0" fontId="26" fillId="17" borderId="0" xfId="0" applyFont="1" applyFill="1" applyBorder="1" applyAlignment="1" applyProtection="1">
      <alignment horizontal="center" vertical="center"/>
    </xf>
    <xf numFmtId="1" fontId="6" fillId="15" borderId="0" xfId="0" quotePrefix="1" applyNumberFormat="1" applyFont="1" applyFill="1" applyBorder="1" applyAlignment="1" applyProtection="1">
      <alignment horizontal="right" vertical="center"/>
    </xf>
    <xf numFmtId="1" fontId="34" fillId="15" borderId="0" xfId="0" applyNumberFormat="1" applyFont="1" applyFill="1" applyBorder="1" applyAlignment="1" applyProtection="1">
      <alignment horizontal="center" vertical="center"/>
    </xf>
    <xf numFmtId="9" fontId="1" fillId="15" borderId="0" xfId="0" quotePrefix="1" applyNumberFormat="1" applyFont="1" applyFill="1" applyBorder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21">
    <dxf>
      <font>
        <color rgb="FFCC00CC"/>
      </font>
    </dxf>
    <dxf>
      <font>
        <b val="0"/>
        <i val="0"/>
        <color rgb="FF008000"/>
      </font>
    </dxf>
    <dxf>
      <font>
        <b val="0"/>
        <i val="0"/>
        <color rgb="FFCC3300"/>
      </font>
    </dxf>
    <dxf>
      <font>
        <b/>
        <i val="0"/>
        <color rgb="FFFF0000"/>
      </font>
    </dxf>
    <dxf>
      <fill>
        <patternFill>
          <bgColor theme="0" tint="-4.9989318521683403E-2"/>
        </patternFill>
      </fill>
    </dxf>
    <dxf>
      <font>
        <color theme="0" tint="-0.14996795556505021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CC00CC"/>
      </font>
    </dxf>
    <dxf>
      <font>
        <b val="0"/>
        <i val="0"/>
        <color rgb="FF008000"/>
      </font>
    </dxf>
    <dxf>
      <font>
        <b val="0"/>
        <i val="0"/>
        <color rgb="FFCC3300"/>
      </font>
    </dxf>
    <dxf>
      <font>
        <b/>
        <i val="0"/>
        <color rgb="FFFF000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 val="0"/>
        <i val="0"/>
        <color rgb="FF00B050"/>
      </font>
    </dxf>
    <dxf>
      <font>
        <b val="0"/>
        <i val="0"/>
        <color rgb="FFFF0000"/>
      </font>
    </dxf>
  </dxfs>
  <tableStyles count="0" defaultTableStyle="TableStyleMedium2" defaultPivotStyle="PivotStyleMedium9"/>
  <colors>
    <mruColors>
      <color rgb="FFEAEAEA"/>
      <color rgb="FFCCCCFF"/>
      <color rgb="FFABE9FF"/>
      <color rgb="FF33CCFF"/>
      <color rgb="FF66FFFF"/>
      <color rgb="FF99FF99"/>
      <color rgb="FFD6E608"/>
      <color rgb="FFCDBDC4"/>
      <color rgb="FFE1DD85"/>
      <color rgb="FFF0FA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8202997805651564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4567276528350144E-2"/>
          <c:y val="0"/>
          <c:w val="0.95086544694329966"/>
          <c:h val="0.84834776902887143"/>
        </c:manualLayout>
      </c:layout>
      <c:barChart>
        <c:barDir val="col"/>
        <c:grouping val="stacked"/>
        <c:varyColors val="0"/>
        <c:ser>
          <c:idx val="15"/>
          <c:order val="0"/>
          <c:tx>
            <c:strRef>
              <c:f>Main!$J$16</c:f>
              <c:strCache>
                <c:ptCount val="1"/>
                <c:pt idx="0">
                  <c:v>Count</c:v>
                </c:pt>
              </c:strCache>
            </c:strRef>
          </c:tx>
          <c:spPr>
            <a:solidFill>
              <a:srgbClr val="33CCFF"/>
            </a:solidFill>
            <a:ln>
              <a:noFill/>
            </a:ln>
            <a:effectLst/>
          </c:spPr>
          <c:invertIfNegative val="0"/>
          <c:dLbls>
            <c:numFmt formatCode="0;\-0;;@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Main!$I$17:$I$23</c:f>
              <c:strCache>
                <c:ptCount val="7"/>
                <c:pt idx="0">
                  <c:v>Sales</c:v>
                </c:pt>
                <c:pt idx="1">
                  <c:v>Not available</c:v>
                </c:pt>
                <c:pt idx="2">
                  <c:v>Not available</c:v>
                </c:pt>
                <c:pt idx="3">
                  <c:v>Not available</c:v>
                </c:pt>
                <c:pt idx="4">
                  <c:v>Not available</c:v>
                </c:pt>
                <c:pt idx="5">
                  <c:v>Not available</c:v>
                </c:pt>
                <c:pt idx="6">
                  <c:v>Not available</c:v>
                </c:pt>
              </c:strCache>
            </c:strRef>
          </c:cat>
          <c:val>
            <c:numRef>
              <c:f>Main!$J$17:$J$23</c:f>
              <c:numCache>
                <c:formatCode>General</c:formatCode>
                <c:ptCount val="7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2-490D-A14B-93DB363CE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812272608"/>
        <c:axId val="-812269888"/>
      </c:barChart>
      <c:catAx>
        <c:axId val="-81227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12269888"/>
        <c:crosses val="autoZero"/>
        <c:auto val="1"/>
        <c:lblAlgn val="ctr"/>
        <c:lblOffset val="100"/>
        <c:noMultiLvlLbl val="0"/>
      </c:catAx>
      <c:valAx>
        <c:axId val="-8122698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81227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Sales!$E$16</c:f>
              <c:strCache>
                <c:ptCount val="1"/>
              </c:strCache>
            </c:strRef>
          </c:tx>
          <c:spPr>
            <a:solidFill>
              <a:srgbClr val="0000CC"/>
            </a:solidFill>
            <a:ln w="25400">
              <a:noFill/>
            </a:ln>
          </c:spPr>
          <c:invertIfNegative val="0"/>
          <c:cat>
            <c:numRef>
              <c:f>Sales!$J$9:$N$9</c:f>
              <c:numCache>
                <c:formatCode>General</c:formatCode>
                <c:ptCount val="5"/>
              </c:numCache>
            </c:numRef>
          </c:cat>
          <c:val>
            <c:numRef>
              <c:f>Sales!$J$17:$N$17</c:f>
              <c:numCache>
                <c:formatCode>0.00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63D-4F9D-8E46-FE015BE51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"/>
        <c:axId val="-770797728"/>
        <c:axId val="-770801536"/>
      </c:barChart>
      <c:lineChart>
        <c:grouping val="standard"/>
        <c:varyColors val="0"/>
        <c:ser>
          <c:idx val="1"/>
          <c:order val="1"/>
          <c:tx>
            <c:strRef>
              <c:f>Sales!$H$9</c:f>
              <c:strCache>
                <c:ptCount val="1"/>
                <c:pt idx="0">
                  <c:v>Target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val>
            <c:numRef>
              <c:f>(Sales!$H$17,Sales!$H$17,Sales!$H$17,Sales!$H$17,Sales!$H$17)</c:f>
              <c:numCache>
                <c:formatCode>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3D-4F9D-8E46-FE015BE51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70797728"/>
        <c:axId val="-770801536"/>
      </c:lineChart>
      <c:catAx>
        <c:axId val="-77079772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-770801536"/>
        <c:crosses val="autoZero"/>
        <c:auto val="1"/>
        <c:lblAlgn val="ctr"/>
        <c:lblOffset val="100"/>
        <c:noMultiLvlLbl val="0"/>
      </c:catAx>
      <c:valAx>
        <c:axId val="-77080153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crossAx val="-770797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255" r="0.75000000000001255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Sales!$E$18</c:f>
              <c:strCache>
                <c:ptCount val="1"/>
              </c:strCache>
            </c:strRef>
          </c:tx>
          <c:spPr>
            <a:solidFill>
              <a:srgbClr val="0000CC"/>
            </a:solidFill>
            <a:ln w="25400">
              <a:noFill/>
            </a:ln>
          </c:spPr>
          <c:invertIfNegative val="0"/>
          <c:cat>
            <c:numRef>
              <c:f>Sales!$J$9:$N$9</c:f>
              <c:numCache>
                <c:formatCode>General</c:formatCode>
                <c:ptCount val="5"/>
              </c:numCache>
            </c:numRef>
          </c:cat>
          <c:val>
            <c:numRef>
              <c:f>Sales!$J$19:$N$19</c:f>
              <c:numCache>
                <c:formatCode>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E99-4B84-88B1-46413B985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"/>
        <c:axId val="-770795552"/>
        <c:axId val="-770789568"/>
      </c:barChart>
      <c:lineChart>
        <c:grouping val="standard"/>
        <c:varyColors val="0"/>
        <c:ser>
          <c:idx val="1"/>
          <c:order val="1"/>
          <c:tx>
            <c:strRef>
              <c:f>Sales!$H$9</c:f>
              <c:strCache>
                <c:ptCount val="1"/>
                <c:pt idx="0">
                  <c:v>Target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val>
            <c:numRef>
              <c:f>(Sales!$H$19,Sales!$H$19,Sales!$H$19,Sales!$H$19,Sales!$H$19)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9-4B84-88B1-46413B985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70795552"/>
        <c:axId val="-770789568"/>
      </c:lineChart>
      <c:catAx>
        <c:axId val="-77079555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-770789568"/>
        <c:crosses val="autoZero"/>
        <c:auto val="1"/>
        <c:lblAlgn val="ctr"/>
        <c:lblOffset val="100"/>
        <c:noMultiLvlLbl val="0"/>
      </c:catAx>
      <c:valAx>
        <c:axId val="-770789568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one"/>
        <c:crossAx val="-770795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255" r="0.75000000000001255" t="1" header="0.5" footer="0.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93053368328961"/>
          <c:y val="5.6261300670749484E-2"/>
          <c:w val="0.72053473315835526"/>
          <c:h val="0.92376247840814774"/>
        </c:manualLayout>
      </c:layout>
      <c:doughnutChart>
        <c:varyColors val="1"/>
        <c:ser>
          <c:idx val="0"/>
          <c:order val="0"/>
          <c:tx>
            <c:strRef>
              <c:f>Sales!$E$9</c:f>
              <c:strCache>
                <c:ptCount val="1"/>
                <c:pt idx="0">
                  <c:v>Category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D32-4ED5-B8F0-29A1070275D2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D32-4ED5-B8F0-29A1070275D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D32-4ED5-B8F0-29A1070275D2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D32-4ED5-B8F0-29A1070275D2}"/>
              </c:ext>
            </c:extLst>
          </c:dPt>
          <c:dPt>
            <c:idx val="4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D32-4ED5-B8F0-29A1070275D2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D32-4ED5-B8F0-29A1070275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AD32-4ED5-B8F0-29A1070275D2}"/>
              </c:ext>
            </c:extLst>
          </c:dPt>
          <c:dLbls>
            <c:numFmt formatCode="[Yellow][&lt;0.5]0%;[Green][&gt;=0.5]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Sales!$AG$1:$AG$7</c:f>
              <c:strCache>
                <c:ptCount val="7"/>
                <c:pt idx="0">
                  <c:v> </c:v>
                </c:pt>
                <c:pt idx="1">
                  <c:v> </c:v>
                </c:pt>
                <c:pt idx="2">
                  <c:v>OP</c:v>
                </c:pt>
                <c:pt idx="3">
                  <c:v>IMP</c:v>
                </c:pt>
                <c:pt idx="4">
                  <c:v> </c:v>
                </c:pt>
                <c:pt idx="5">
                  <c:v> </c:v>
                </c:pt>
                <c:pt idx="6">
                  <c:v> </c:v>
                </c:pt>
              </c:strCache>
            </c:strRef>
          </c:cat>
          <c:val>
            <c:numRef>
              <c:f>Sales!$AF$1:$AF$7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D32-4ED5-B8F0-29A1070275D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2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Sales!$Z$3</c:f>
              <c:strCache>
                <c:ptCount val="1"/>
                <c:pt idx="0">
                  <c:v>% improved</c:v>
                </c:pt>
              </c:strCache>
            </c:strRef>
          </c:tx>
          <c:spPr>
            <a:solidFill>
              <a:srgbClr val="ABE9FF"/>
            </a:solidFill>
            <a:ln w="25400">
              <a:solidFill>
                <a:schemeClr val="bg1">
                  <a:lumMod val="50000"/>
                </a:schemeClr>
              </a:solidFill>
              <a:prstDash val="solid"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BE9FF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7664-4CF7-A8E5-580EC02CB01B}"/>
              </c:ext>
            </c:extLst>
          </c:dPt>
          <c:cat>
            <c:strRef>
              <c:f>Sales!$Z$3</c:f>
              <c:strCache>
                <c:ptCount val="1"/>
                <c:pt idx="0">
                  <c:v>% improved</c:v>
                </c:pt>
              </c:strCache>
            </c:strRef>
          </c:cat>
          <c:val>
            <c:numRef>
              <c:f>Sales!$AA$3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64-4CF7-A8E5-580EC02CB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770789024"/>
        <c:axId val="-770788480"/>
      </c:barChart>
      <c:catAx>
        <c:axId val="-770789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770788480"/>
        <c:crosses val="autoZero"/>
        <c:auto val="1"/>
        <c:lblAlgn val="ctr"/>
        <c:lblOffset val="100"/>
        <c:noMultiLvlLbl val="0"/>
      </c:catAx>
      <c:valAx>
        <c:axId val="-770788480"/>
        <c:scaling>
          <c:orientation val="minMax"/>
          <c:max val="1"/>
          <c:min val="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-770789024"/>
        <c:crosses val="autoZero"/>
        <c:crossBetween val="between"/>
      </c:valAx>
      <c:spPr>
        <a:noFill/>
        <a:ln w="12700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Sales!$Z$2</c:f>
              <c:strCache>
                <c:ptCount val="1"/>
                <c:pt idx="0">
                  <c:v>% on target</c:v>
                </c:pt>
              </c:strCache>
            </c:strRef>
          </c:tx>
          <c:spPr>
            <a:solidFill>
              <a:schemeClr val="accent1"/>
            </a:solidFill>
            <a:ln w="25400">
              <a:solidFill>
                <a:schemeClr val="bg1">
                  <a:lumMod val="50000"/>
                </a:schemeClr>
              </a:solidFill>
              <a:prstDash val="solid"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4F-4760-B284-4EC11884CCCD}"/>
              </c:ext>
            </c:extLst>
          </c:dPt>
          <c:cat>
            <c:strRef>
              <c:f>Sales!$Z$2</c:f>
              <c:strCache>
                <c:ptCount val="1"/>
                <c:pt idx="0">
                  <c:v>% on target</c:v>
                </c:pt>
              </c:strCache>
            </c:strRef>
          </c:cat>
          <c:val>
            <c:numRef>
              <c:f>Sales!$AA$2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4F-4760-B284-4EC11884C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770786848"/>
        <c:axId val="-770800992"/>
      </c:barChart>
      <c:catAx>
        <c:axId val="-770786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770800992"/>
        <c:crosses val="autoZero"/>
        <c:auto val="1"/>
        <c:lblAlgn val="ctr"/>
        <c:lblOffset val="100"/>
        <c:noMultiLvlLbl val="0"/>
      </c:catAx>
      <c:valAx>
        <c:axId val="-770800992"/>
        <c:scaling>
          <c:orientation val="minMax"/>
          <c:max val="1"/>
          <c:min val="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-770786848"/>
        <c:crosses val="autoZero"/>
        <c:crossBetween val="between"/>
      </c:valAx>
      <c:spPr>
        <a:noFill/>
        <a:ln w="12700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ysClr val="windowText" lastClr="000000"/>
                </a:solidFill>
              </a:rPr>
              <a:t>Key</a:t>
            </a:r>
          </a:p>
        </c:rich>
      </c:tx>
      <c:layout>
        <c:manualLayout>
          <c:xMode val="edge"/>
          <c:yMode val="edge"/>
          <c:x val="9.2773403324587084E-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4444444444444446E-2"/>
          <c:y val="0"/>
          <c:w val="0.95111111111111113"/>
          <c:h val="0.84834776902887143"/>
        </c:manualLayout>
      </c:layout>
      <c:barChart>
        <c:barDir val="col"/>
        <c:grouping val="stacked"/>
        <c:varyColors val="0"/>
        <c:ser>
          <c:idx val="15"/>
          <c:order val="0"/>
          <c:tx>
            <c:strRef>
              <c:f>Main!$K$16</c:f>
              <c:strCache>
                <c:ptCount val="1"/>
                <c:pt idx="0">
                  <c:v>Key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numFmt formatCode="0;\-0;;@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Main!$I$17:$I$23</c:f>
              <c:strCache>
                <c:ptCount val="7"/>
                <c:pt idx="0">
                  <c:v>Sales</c:v>
                </c:pt>
                <c:pt idx="1">
                  <c:v>Not available</c:v>
                </c:pt>
                <c:pt idx="2">
                  <c:v>Not available</c:v>
                </c:pt>
                <c:pt idx="3">
                  <c:v>Not available</c:v>
                </c:pt>
                <c:pt idx="4">
                  <c:v>Not available</c:v>
                </c:pt>
                <c:pt idx="5">
                  <c:v>Not available</c:v>
                </c:pt>
                <c:pt idx="6">
                  <c:v>Not available</c:v>
                </c:pt>
              </c:strCache>
            </c:strRef>
          </c:cat>
          <c:val>
            <c:numRef>
              <c:f>Main!$K$17:$K$23</c:f>
              <c:numCache>
                <c:formatCode>General</c:formatCode>
                <c:ptCount val="7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99-4D8C-8574-3446E1BF13A2}"/>
            </c:ext>
          </c:extLst>
        </c:ser>
        <c:ser>
          <c:idx val="0"/>
          <c:order val="1"/>
          <c:tx>
            <c:strRef>
              <c:f>Main!$S$16</c:f>
              <c:strCache>
                <c:ptCount val="1"/>
                <c:pt idx="0">
                  <c:v>Not key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val>
            <c:numRef>
              <c:f>Main!$S$17:$S$23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99-4D8C-8574-3446E1BF1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812271520"/>
        <c:axId val="-812279680"/>
      </c:barChart>
      <c:catAx>
        <c:axId val="-81227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12279680"/>
        <c:crosses val="autoZero"/>
        <c:auto val="1"/>
        <c:lblAlgn val="ctr"/>
        <c:lblOffset val="100"/>
        <c:noMultiLvlLbl val="0"/>
      </c:catAx>
      <c:valAx>
        <c:axId val="-8122796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81227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8672308406017742E-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4567276528350144E-2"/>
          <c:y val="0"/>
          <c:w val="0.95086544694329966"/>
          <c:h val="0.84834776902887143"/>
        </c:manualLayout>
      </c:layout>
      <c:barChart>
        <c:barDir val="col"/>
        <c:grouping val="stacked"/>
        <c:varyColors val="0"/>
        <c:ser>
          <c:idx val="15"/>
          <c:order val="0"/>
          <c:tx>
            <c:strRef>
              <c:f>Main!$Q$16</c:f>
              <c:strCache>
                <c:ptCount val="1"/>
                <c:pt idx="0">
                  <c:v>Weight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numFmt formatCode="0;\-0;;@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Main!$I$17:$I$23</c:f>
              <c:strCache>
                <c:ptCount val="7"/>
                <c:pt idx="0">
                  <c:v>Sales</c:v>
                </c:pt>
                <c:pt idx="1">
                  <c:v>Not available</c:v>
                </c:pt>
                <c:pt idx="2">
                  <c:v>Not available</c:v>
                </c:pt>
                <c:pt idx="3">
                  <c:v>Not available</c:v>
                </c:pt>
                <c:pt idx="4">
                  <c:v>Not available</c:v>
                </c:pt>
                <c:pt idx="5">
                  <c:v>Not available</c:v>
                </c:pt>
                <c:pt idx="6">
                  <c:v>Not available</c:v>
                </c:pt>
              </c:strCache>
            </c:strRef>
          </c:cat>
          <c:val>
            <c:numRef>
              <c:f>Main!$Q$17:$Q$23</c:f>
              <c:numCache>
                <c:formatCode>General</c:formatCode>
                <c:ptCount val="7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7C-4AFA-AD56-752C31C30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812268800"/>
        <c:axId val="-812273152"/>
      </c:barChart>
      <c:catAx>
        <c:axId val="-81226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12273152"/>
        <c:crosses val="autoZero"/>
        <c:auto val="1"/>
        <c:lblAlgn val="ctr"/>
        <c:lblOffset val="100"/>
        <c:noMultiLvlLbl val="0"/>
      </c:catAx>
      <c:valAx>
        <c:axId val="-8122731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81226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4.299713035920981E-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4567276528350144E-2"/>
          <c:y val="0"/>
          <c:w val="0.95086544694329966"/>
          <c:h val="0.84834776902887143"/>
        </c:manualLayout>
      </c:layout>
      <c:barChart>
        <c:barDir val="col"/>
        <c:grouping val="stacked"/>
        <c:varyColors val="0"/>
        <c:ser>
          <c:idx val="15"/>
          <c:order val="0"/>
          <c:tx>
            <c:strRef>
              <c:f>Main!$N$16</c:f>
              <c:strCache>
                <c:ptCount val="1"/>
                <c:pt idx="0">
                  <c:v>% target set</c:v>
                </c:pt>
              </c:strCache>
            </c:strRef>
          </c:tx>
          <c:spPr>
            <a:solidFill>
              <a:srgbClr val="CCCCFF"/>
            </a:solidFill>
            <a:ln>
              <a:noFill/>
            </a:ln>
            <a:effectLst/>
          </c:spPr>
          <c:invertIfNegative val="0"/>
          <c:dLbls>
            <c:numFmt formatCode="0%;\-0%;;@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Main!$I$17:$I$23</c:f>
              <c:strCache>
                <c:ptCount val="7"/>
                <c:pt idx="0">
                  <c:v>Sales</c:v>
                </c:pt>
                <c:pt idx="1">
                  <c:v>Not available</c:v>
                </c:pt>
                <c:pt idx="2">
                  <c:v>Not available</c:v>
                </c:pt>
                <c:pt idx="3">
                  <c:v>Not available</c:v>
                </c:pt>
                <c:pt idx="4">
                  <c:v>Not available</c:v>
                </c:pt>
                <c:pt idx="5">
                  <c:v>Not available</c:v>
                </c:pt>
                <c:pt idx="6">
                  <c:v>Not available</c:v>
                </c:pt>
              </c:strCache>
            </c:strRef>
          </c:cat>
          <c:val>
            <c:numRef>
              <c:f>Main!$N$17:$N$23</c:f>
              <c:numCache>
                <c:formatCode>0.0%</c:formatCode>
                <c:ptCount val="7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0-4A2C-8D3C-A673436A6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812276960"/>
        <c:axId val="-812268256"/>
      </c:barChart>
      <c:catAx>
        <c:axId val="-81227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12268256"/>
        <c:crosses val="autoZero"/>
        <c:auto val="1"/>
        <c:lblAlgn val="ctr"/>
        <c:lblOffset val="100"/>
        <c:noMultiLvlLbl val="0"/>
      </c:catAx>
      <c:valAx>
        <c:axId val="-8122682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-812276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4.2997130359210195E-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4567276528350144E-2"/>
          <c:y val="0"/>
          <c:w val="0.95086544694329966"/>
          <c:h val="0.84834776902887143"/>
        </c:manualLayout>
      </c:layout>
      <c:barChart>
        <c:barDir val="col"/>
        <c:grouping val="stacked"/>
        <c:varyColors val="0"/>
        <c:ser>
          <c:idx val="15"/>
          <c:order val="0"/>
          <c:tx>
            <c:strRef>
              <c:f>Main!$O$16</c:f>
              <c:strCache>
                <c:ptCount val="1"/>
                <c:pt idx="0">
                  <c:v>% on target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;\-0%;;@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Main!$I$17:$I$23</c:f>
              <c:strCache>
                <c:ptCount val="7"/>
                <c:pt idx="0">
                  <c:v>Sales</c:v>
                </c:pt>
                <c:pt idx="1">
                  <c:v>Not available</c:v>
                </c:pt>
                <c:pt idx="2">
                  <c:v>Not available</c:v>
                </c:pt>
                <c:pt idx="3">
                  <c:v>Not available</c:v>
                </c:pt>
                <c:pt idx="4">
                  <c:v>Not available</c:v>
                </c:pt>
                <c:pt idx="5">
                  <c:v>Not available</c:v>
                </c:pt>
                <c:pt idx="6">
                  <c:v>Not available</c:v>
                </c:pt>
              </c:strCache>
            </c:strRef>
          </c:cat>
          <c:val>
            <c:numRef>
              <c:f>Main!$O$17:$O$23</c:f>
              <c:numCache>
                <c:formatCode>0.0%</c:formatCode>
                <c:ptCount val="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B-482D-BF2F-9806F9A19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812269344"/>
        <c:axId val="-812274784"/>
      </c:barChart>
      <c:catAx>
        <c:axId val="-81226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12274784"/>
        <c:crosses val="autoZero"/>
        <c:auto val="1"/>
        <c:lblAlgn val="ctr"/>
        <c:lblOffset val="100"/>
        <c:noMultiLvlLbl val="0"/>
      </c:catAx>
      <c:valAx>
        <c:axId val="-8122747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-812269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4.2997130359210195E-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4567276528350144E-2"/>
          <c:y val="0"/>
          <c:w val="0.95086544694329966"/>
          <c:h val="0.84834776902887143"/>
        </c:manualLayout>
      </c:layout>
      <c:barChart>
        <c:barDir val="col"/>
        <c:grouping val="stacked"/>
        <c:varyColors val="0"/>
        <c:ser>
          <c:idx val="15"/>
          <c:order val="0"/>
          <c:tx>
            <c:strRef>
              <c:f>Main!$P$16</c:f>
              <c:strCache>
                <c:ptCount val="1"/>
                <c:pt idx="0">
                  <c:v>% improved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dLbls>
            <c:numFmt formatCode="0%;\-0%;;@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Main!$I$17:$I$23</c:f>
              <c:strCache>
                <c:ptCount val="7"/>
                <c:pt idx="0">
                  <c:v>Sales</c:v>
                </c:pt>
                <c:pt idx="1">
                  <c:v>Not available</c:v>
                </c:pt>
                <c:pt idx="2">
                  <c:v>Not available</c:v>
                </c:pt>
                <c:pt idx="3">
                  <c:v>Not available</c:v>
                </c:pt>
                <c:pt idx="4">
                  <c:v>Not available</c:v>
                </c:pt>
                <c:pt idx="5">
                  <c:v>Not available</c:v>
                </c:pt>
                <c:pt idx="6">
                  <c:v>Not available</c:v>
                </c:pt>
              </c:strCache>
            </c:strRef>
          </c:cat>
          <c:val>
            <c:numRef>
              <c:f>Main!$P$17:$P$23</c:f>
              <c:numCache>
                <c:formatCode>0.0%</c:formatCode>
                <c:ptCount val="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4-475E-94AB-803A68FD8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812280768"/>
        <c:axId val="-812280224"/>
      </c:barChart>
      <c:catAx>
        <c:axId val="-81228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12280224"/>
        <c:crosses val="autoZero"/>
        <c:auto val="1"/>
        <c:lblAlgn val="ctr"/>
        <c:lblOffset val="100"/>
        <c:noMultiLvlLbl val="0"/>
      </c:catAx>
      <c:valAx>
        <c:axId val="-8122802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-812280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Sales!$E$10</c:f>
              <c:strCache>
                <c:ptCount val="1"/>
              </c:strCache>
            </c:strRef>
          </c:tx>
          <c:spPr>
            <a:solidFill>
              <a:srgbClr val="0000CC"/>
            </a:solidFill>
            <a:ln w="25400">
              <a:noFill/>
            </a:ln>
          </c:spPr>
          <c:invertIfNegative val="0"/>
          <c:cat>
            <c:numRef>
              <c:f>Sales!$J$9:$N$9</c:f>
              <c:numCache>
                <c:formatCode>General</c:formatCode>
                <c:ptCount val="5"/>
              </c:numCache>
            </c:numRef>
          </c:cat>
          <c:val>
            <c:numRef>
              <c:f>Sales!$J$11:$N$11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678-4EF8-9170-9B8C7A524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"/>
        <c:axId val="-887302080"/>
        <c:axId val="-770799904"/>
      </c:barChart>
      <c:lineChart>
        <c:grouping val="standard"/>
        <c:varyColors val="0"/>
        <c:ser>
          <c:idx val="1"/>
          <c:order val="1"/>
          <c:tx>
            <c:strRef>
              <c:f>Sales!$H$9</c:f>
              <c:strCache>
                <c:ptCount val="1"/>
                <c:pt idx="0">
                  <c:v>Target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val>
            <c:numRef>
              <c:f>(Sales!$H$11,Sales!$H$11,Sales!$H$11,Sales!$H$11,Sales!$H$11)</c:f>
              <c:numCache>
                <c:formatCode>#,##0</c:formatCode>
                <c:ptCount val="5"/>
                <c:pt idx="0">
                  <c:v>42906</c:v>
                </c:pt>
                <c:pt idx="1">
                  <c:v>42906</c:v>
                </c:pt>
                <c:pt idx="2">
                  <c:v>42906</c:v>
                </c:pt>
                <c:pt idx="3">
                  <c:v>42906</c:v>
                </c:pt>
                <c:pt idx="4">
                  <c:v>42906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78-4EF8-9170-9B8C7A524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87302080"/>
        <c:axId val="-770799904"/>
      </c:lineChart>
      <c:catAx>
        <c:axId val="-88730208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-770799904"/>
        <c:crosses val="autoZero"/>
        <c:auto val="1"/>
        <c:lblAlgn val="ctr"/>
        <c:lblOffset val="100"/>
        <c:noMultiLvlLbl val="0"/>
      </c:catAx>
      <c:valAx>
        <c:axId val="-77079990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crossAx val="-887302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232" r="0.75000000000001232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Sales!$E$12</c:f>
              <c:strCache>
                <c:ptCount val="1"/>
              </c:strCache>
            </c:strRef>
          </c:tx>
          <c:spPr>
            <a:solidFill>
              <a:srgbClr val="0000CC"/>
            </a:solidFill>
            <a:ln w="25400">
              <a:noFill/>
            </a:ln>
          </c:spPr>
          <c:invertIfNegative val="0"/>
          <c:cat>
            <c:numRef>
              <c:f>Sales!$J$9:$N$9</c:f>
              <c:numCache>
                <c:formatCode>General</c:formatCode>
                <c:ptCount val="5"/>
              </c:numCache>
            </c:numRef>
          </c:cat>
          <c:val>
            <c:numRef>
              <c:f>Sales!$J$13:$N$13</c:f>
              <c:numCache>
                <c:formatCode>0.00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73F-4EEE-B4B6-7467D2D56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"/>
        <c:axId val="-770799360"/>
        <c:axId val="-770794464"/>
      </c:barChart>
      <c:lineChart>
        <c:grouping val="standard"/>
        <c:varyColors val="0"/>
        <c:ser>
          <c:idx val="1"/>
          <c:order val="1"/>
          <c:tx>
            <c:strRef>
              <c:f>Sales!$H$9</c:f>
              <c:strCache>
                <c:ptCount val="1"/>
                <c:pt idx="0">
                  <c:v>Target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val>
            <c:numRef>
              <c:f>(Sales!$H$13,Sales!$H$13,Sales!$H$13,Sales!$H$13,Sales!$H$13)</c:f>
              <c:numCache>
                <c:formatCode>0.00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3F-4EEE-B4B6-7467D2D56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70799360"/>
        <c:axId val="-770794464"/>
      </c:lineChart>
      <c:catAx>
        <c:axId val="-77079936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-770794464"/>
        <c:crosses val="autoZero"/>
        <c:auto val="1"/>
        <c:lblAlgn val="ctr"/>
        <c:lblOffset val="100"/>
        <c:noMultiLvlLbl val="0"/>
      </c:catAx>
      <c:valAx>
        <c:axId val="-77079446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crossAx val="-770799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255" r="0.75000000000001255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Sales!$E$14</c:f>
              <c:strCache>
                <c:ptCount val="1"/>
              </c:strCache>
            </c:strRef>
          </c:tx>
          <c:spPr>
            <a:solidFill>
              <a:srgbClr val="0000CC"/>
            </a:solidFill>
            <a:ln w="25400">
              <a:noFill/>
            </a:ln>
          </c:spPr>
          <c:invertIfNegative val="0"/>
          <c:cat>
            <c:numRef>
              <c:f>Sales!$J$9:$N$9</c:f>
              <c:numCache>
                <c:formatCode>General</c:formatCode>
                <c:ptCount val="5"/>
              </c:numCache>
            </c:numRef>
          </c:cat>
          <c:val>
            <c:numRef>
              <c:f>Sales!$J$15:$N$15</c:f>
              <c:numCache>
                <c:formatCode>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80F-4D4B-8582-E68A6F6BD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"/>
        <c:axId val="-770798272"/>
        <c:axId val="-770802080"/>
      </c:barChart>
      <c:lineChart>
        <c:grouping val="standard"/>
        <c:varyColors val="0"/>
        <c:ser>
          <c:idx val="1"/>
          <c:order val="1"/>
          <c:tx>
            <c:strRef>
              <c:f>Sales!$H$9</c:f>
              <c:strCache>
                <c:ptCount val="1"/>
                <c:pt idx="0">
                  <c:v>Target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val>
            <c:numRef>
              <c:f>(Sales!$H$15,Sales!$H$15,Sales!$H$15,Sales!$H$15,Sales!$H$15)</c:f>
              <c:numCache>
                <c:formatCode>0.0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F-4D4B-8582-E68A6F6BD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70798272"/>
        <c:axId val="-770802080"/>
      </c:lineChart>
      <c:catAx>
        <c:axId val="-77079827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-770802080"/>
        <c:crosses val="autoZero"/>
        <c:auto val="1"/>
        <c:lblAlgn val="ctr"/>
        <c:lblOffset val="100"/>
        <c:noMultiLvlLbl val="0"/>
      </c:catAx>
      <c:valAx>
        <c:axId val="-77080208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one"/>
        <c:crossAx val="-770798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255" r="0.75000000000001255" t="1" header="0.5" footer="0.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24</xdr:row>
      <xdr:rowOff>1</xdr:rowOff>
    </xdr:from>
    <xdr:to>
      <xdr:col>9</xdr:col>
      <xdr:colOff>0</xdr:colOff>
      <xdr:row>32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24</xdr:row>
      <xdr:rowOff>1</xdr:rowOff>
    </xdr:from>
    <xdr:to>
      <xdr:col>17</xdr:col>
      <xdr:colOff>0</xdr:colOff>
      <xdr:row>32</xdr:row>
      <xdr:rowOff>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0</xdr:rowOff>
    </xdr:from>
    <xdr:to>
      <xdr:col>8</xdr:col>
      <xdr:colOff>685801</xdr:colOff>
      <xdr:row>40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32</xdr:row>
      <xdr:rowOff>0</xdr:rowOff>
    </xdr:from>
    <xdr:to>
      <xdr:col>16</xdr:col>
      <xdr:colOff>685801</xdr:colOff>
      <xdr:row>40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19050</xdr:colOff>
      <xdr:row>40</xdr:row>
      <xdr:rowOff>0</xdr:rowOff>
    </xdr:from>
    <xdr:to>
      <xdr:col>8</xdr:col>
      <xdr:colOff>685800</xdr:colOff>
      <xdr:row>48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40</xdr:row>
      <xdr:rowOff>0</xdr:rowOff>
    </xdr:from>
    <xdr:to>
      <xdr:col>16</xdr:col>
      <xdr:colOff>685801</xdr:colOff>
      <xdr:row>48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200026</xdr:colOff>
      <xdr:row>0</xdr:row>
      <xdr:rowOff>0</xdr:rowOff>
    </xdr:from>
    <xdr:to>
      <xdr:col>2</xdr:col>
      <xdr:colOff>361950</xdr:colOff>
      <xdr:row>1</xdr:row>
      <xdr:rowOff>72185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6" y="0"/>
          <a:ext cx="876299" cy="40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</xdr:colOff>
      <xdr:row>10</xdr:row>
      <xdr:rowOff>0</xdr:rowOff>
    </xdr:from>
    <xdr:to>
      <xdr:col>16</xdr:col>
      <xdr:colOff>0</xdr:colOff>
      <xdr:row>11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7620</xdr:colOff>
      <xdr:row>12</xdr:row>
      <xdr:rowOff>0</xdr:rowOff>
    </xdr:from>
    <xdr:to>
      <xdr:col>16</xdr:col>
      <xdr:colOff>0</xdr:colOff>
      <xdr:row>13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7620</xdr:colOff>
      <xdr:row>14</xdr:row>
      <xdr:rowOff>0</xdr:rowOff>
    </xdr:from>
    <xdr:to>
      <xdr:col>16</xdr:col>
      <xdr:colOff>0</xdr:colOff>
      <xdr:row>15</xdr:row>
      <xdr:rowOff>0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7620</xdr:colOff>
      <xdr:row>16</xdr:row>
      <xdr:rowOff>0</xdr:rowOff>
    </xdr:from>
    <xdr:to>
      <xdr:col>16</xdr:col>
      <xdr:colOff>0</xdr:colOff>
      <xdr:row>17</xdr:row>
      <xdr:rowOff>0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7620</xdr:colOff>
      <xdr:row>18</xdr:row>
      <xdr:rowOff>0</xdr:rowOff>
    </xdr:from>
    <xdr:to>
      <xdr:col>16</xdr:col>
      <xdr:colOff>0</xdr:colOff>
      <xdr:row>19</xdr:row>
      <xdr:rowOff>0</xdr:rowOff>
    </xdr:to>
    <xdr:graphicFrame macro="">
      <xdr:nvGraphicFramePr>
        <xdr:cNvPr id="6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133351</xdr:colOff>
      <xdr:row>1</xdr:row>
      <xdr:rowOff>9525</xdr:rowOff>
    </xdr:from>
    <xdr:to>
      <xdr:col>11</xdr:col>
      <xdr:colOff>133351</xdr:colOff>
      <xdr:row>6</xdr:row>
      <xdr:rowOff>171450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4</xdr:row>
      <xdr:rowOff>19050</xdr:rowOff>
    </xdr:from>
    <xdr:to>
      <xdr:col>17</xdr:col>
      <xdr:colOff>0</xdr:colOff>
      <xdr:row>5</xdr:row>
      <xdr:rowOff>171450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2</xdr:row>
      <xdr:rowOff>9525</xdr:rowOff>
    </xdr:from>
    <xdr:to>
      <xdr:col>17</xdr:col>
      <xdr:colOff>0</xdr:colOff>
      <xdr:row>3</xdr:row>
      <xdr:rowOff>180975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8</xdr:col>
      <xdr:colOff>9526</xdr:colOff>
      <xdr:row>1</xdr:row>
      <xdr:rowOff>38100</xdr:rowOff>
    </xdr:from>
    <xdr:to>
      <xdr:col>9</xdr:col>
      <xdr:colOff>238125</xdr:colOff>
      <xdr:row>3</xdr:row>
      <xdr:rowOff>31802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576" y="152400"/>
          <a:ext cx="809624" cy="374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ools.in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hools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76"/>
  <sheetViews>
    <sheetView showGridLines="0" tabSelected="1" topLeftCell="A25" zoomScaleNormal="100" workbookViewId="0">
      <selection activeCell="L13" sqref="L13"/>
    </sheetView>
  </sheetViews>
  <sheetFormatPr defaultColWidth="8.85546875" defaultRowHeight="12" x14ac:dyDescent="0.25"/>
  <cols>
    <col min="1" max="1" width="1.7109375" style="72" customWidth="1"/>
    <col min="2" max="16" width="10.7109375" style="72" customWidth="1"/>
    <col min="17" max="17" width="13.140625" style="72" customWidth="1"/>
    <col min="18" max="18" width="1.7109375" style="72" customWidth="1"/>
    <col min="19" max="16384" width="8.85546875" style="72"/>
  </cols>
  <sheetData>
    <row r="1" spans="1:19" ht="26.25" x14ac:dyDescent="0.25">
      <c r="B1" s="222" t="s">
        <v>114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4"/>
    </row>
    <row r="2" spans="1:19" ht="21" x14ac:dyDescent="0.25">
      <c r="B2" s="123" t="s">
        <v>117</v>
      </c>
      <c r="C2" s="73"/>
      <c r="D2" s="73"/>
      <c r="E2" s="50"/>
      <c r="F2" s="74"/>
      <c r="G2" s="75"/>
      <c r="H2" s="76"/>
      <c r="I2" s="53"/>
      <c r="J2" s="52"/>
      <c r="K2" s="77"/>
      <c r="L2" s="71"/>
      <c r="M2" s="51"/>
      <c r="N2" s="51"/>
      <c r="O2" s="51"/>
      <c r="P2" s="54"/>
      <c r="Q2" s="79" t="s">
        <v>53</v>
      </c>
    </row>
    <row r="3" spans="1:19" ht="26.25" x14ac:dyDescent="0.25">
      <c r="A3" s="78"/>
      <c r="B3" s="225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7"/>
    </row>
    <row r="4" spans="1:19" ht="15" customHeight="1" x14ac:dyDescent="0.25">
      <c r="A4" s="78"/>
      <c r="B4" s="196" t="s">
        <v>48</v>
      </c>
      <c r="C4" s="197"/>
      <c r="D4" s="198"/>
      <c r="E4" s="198"/>
      <c r="F4" s="198"/>
      <c r="G4" s="198"/>
      <c r="H4" s="198"/>
      <c r="I4" s="199"/>
      <c r="J4" s="200" t="s">
        <v>96</v>
      </c>
      <c r="K4" s="201"/>
      <c r="L4" s="202"/>
      <c r="M4" s="202"/>
      <c r="N4" s="202"/>
      <c r="O4" s="202"/>
      <c r="P4" s="202"/>
      <c r="Q4" s="203"/>
    </row>
    <row r="5" spans="1:19" ht="15" customHeight="1" x14ac:dyDescent="0.25">
      <c r="A5" s="78"/>
      <c r="B5" s="80" t="s">
        <v>97</v>
      </c>
      <c r="C5" s="57"/>
      <c r="D5" s="57"/>
      <c r="E5" s="57"/>
      <c r="F5" s="57"/>
      <c r="G5" s="57"/>
      <c r="H5" s="57"/>
      <c r="I5" s="57"/>
      <c r="J5" s="204" t="s">
        <v>98</v>
      </c>
      <c r="K5" s="205"/>
      <c r="L5" s="205"/>
      <c r="M5" s="205"/>
      <c r="N5" s="205"/>
      <c r="O5" s="205"/>
      <c r="P5" s="205"/>
      <c r="Q5" s="206"/>
    </row>
    <row r="6" spans="1:19" ht="15" customHeight="1" x14ac:dyDescent="0.25">
      <c r="A6" s="78"/>
      <c r="B6" s="80" t="s">
        <v>99</v>
      </c>
      <c r="C6" s="57"/>
      <c r="D6" s="57"/>
      <c r="E6" s="57"/>
      <c r="F6" s="57"/>
      <c r="G6" s="57"/>
      <c r="H6" s="57"/>
      <c r="I6" s="57"/>
      <c r="J6" s="207" t="s">
        <v>100</v>
      </c>
      <c r="K6" s="208"/>
      <c r="L6" s="208"/>
      <c r="M6" s="208"/>
      <c r="N6" s="208"/>
      <c r="O6" s="208"/>
      <c r="P6" s="208"/>
      <c r="Q6" s="209"/>
    </row>
    <row r="7" spans="1:19" ht="15" customHeight="1" x14ac:dyDescent="0.25">
      <c r="A7" s="78"/>
      <c r="B7" s="80" t="s">
        <v>101</v>
      </c>
      <c r="C7" s="57"/>
      <c r="D7" s="57"/>
      <c r="E7" s="57"/>
      <c r="F7" s="57"/>
      <c r="G7" s="57"/>
      <c r="H7" s="57"/>
      <c r="I7" s="57"/>
      <c r="J7" s="207" t="s">
        <v>102</v>
      </c>
      <c r="K7" s="208"/>
      <c r="L7" s="208"/>
      <c r="M7" s="208"/>
      <c r="N7" s="208"/>
      <c r="O7" s="208"/>
      <c r="P7" s="208"/>
      <c r="Q7" s="209"/>
    </row>
    <row r="8" spans="1:19" ht="15" customHeight="1" x14ac:dyDescent="0.25">
      <c r="A8" s="78"/>
      <c r="B8" s="80" t="s">
        <v>103</v>
      </c>
      <c r="C8" s="57"/>
      <c r="D8" s="57"/>
      <c r="E8" s="57"/>
      <c r="F8" s="57"/>
      <c r="G8" s="57"/>
      <c r="H8" s="57"/>
      <c r="I8" s="57"/>
      <c r="J8" s="207" t="s">
        <v>104</v>
      </c>
      <c r="K8" s="208"/>
      <c r="L8" s="208"/>
      <c r="M8" s="208"/>
      <c r="N8" s="208"/>
      <c r="O8" s="208"/>
      <c r="P8" s="208"/>
      <c r="Q8" s="209"/>
    </row>
    <row r="9" spans="1:19" ht="15" customHeight="1" x14ac:dyDescent="0.25">
      <c r="A9" s="78"/>
      <c r="B9" s="210" t="s">
        <v>105</v>
      </c>
      <c r="C9" s="180"/>
      <c r="D9" s="180"/>
      <c r="E9" s="180"/>
      <c r="F9" s="180"/>
      <c r="G9" s="180"/>
      <c r="H9" s="180"/>
      <c r="I9" s="181"/>
      <c r="J9" s="207" t="s">
        <v>106</v>
      </c>
      <c r="K9" s="208"/>
      <c r="L9" s="208"/>
      <c r="M9" s="208"/>
      <c r="N9" s="208"/>
      <c r="O9" s="208"/>
      <c r="P9" s="208"/>
      <c r="Q9" s="209"/>
    </row>
    <row r="10" spans="1:19" ht="15" customHeight="1" x14ac:dyDescent="0.25">
      <c r="A10" s="78"/>
      <c r="B10" s="83" t="s">
        <v>69</v>
      </c>
      <c r="C10" s="57"/>
      <c r="D10" s="57"/>
      <c r="E10" s="57"/>
      <c r="F10" s="57"/>
      <c r="G10" s="57"/>
      <c r="H10" s="57"/>
      <c r="I10" s="58"/>
      <c r="J10" s="211" t="s">
        <v>107</v>
      </c>
      <c r="K10" s="208"/>
      <c r="L10" s="208"/>
      <c r="M10" s="208"/>
      <c r="N10" s="208"/>
      <c r="O10" s="208"/>
      <c r="P10" s="208"/>
      <c r="Q10" s="209"/>
    </row>
    <row r="11" spans="1:19" ht="15" customHeight="1" x14ac:dyDescent="0.25">
      <c r="A11" s="78"/>
      <c r="B11" s="82" t="s">
        <v>70</v>
      </c>
      <c r="C11" s="57"/>
      <c r="D11" s="57"/>
      <c r="E11" s="57"/>
      <c r="F11" s="57"/>
      <c r="G11" s="57"/>
      <c r="H11" s="57"/>
      <c r="I11" s="58"/>
      <c r="J11" s="207"/>
      <c r="K11" s="208"/>
      <c r="L11" s="208"/>
      <c r="M11" s="208"/>
      <c r="N11" s="208"/>
      <c r="O11" s="208"/>
      <c r="P11" s="208"/>
      <c r="Q11" s="209"/>
    </row>
    <row r="12" spans="1:19" ht="15" customHeight="1" x14ac:dyDescent="0.25">
      <c r="A12" s="78"/>
      <c r="B12" s="81" t="s">
        <v>71</v>
      </c>
      <c r="C12" s="57"/>
      <c r="D12" s="57"/>
      <c r="E12" s="57"/>
      <c r="F12" s="57"/>
      <c r="G12" s="57"/>
      <c r="H12" s="57"/>
      <c r="I12" s="58"/>
      <c r="J12" s="207"/>
      <c r="K12" s="208"/>
      <c r="L12" s="208"/>
      <c r="M12" s="208"/>
      <c r="N12" s="208"/>
      <c r="O12" s="208"/>
      <c r="P12" s="208"/>
      <c r="Q12" s="209"/>
    </row>
    <row r="13" spans="1:19" ht="15" customHeight="1" x14ac:dyDescent="0.25">
      <c r="A13" s="78"/>
      <c r="B13" s="83" t="s">
        <v>72</v>
      </c>
      <c r="C13" s="57"/>
      <c r="D13" s="57"/>
      <c r="E13" s="57"/>
      <c r="F13" s="57"/>
      <c r="G13" s="57"/>
      <c r="H13" s="57"/>
      <c r="I13" s="58"/>
      <c r="J13" s="211"/>
      <c r="K13" s="208"/>
      <c r="L13" s="208"/>
      <c r="M13" s="208"/>
      <c r="N13" s="208"/>
      <c r="O13" s="208"/>
      <c r="P13" s="208"/>
      <c r="Q13" s="209"/>
    </row>
    <row r="14" spans="1:19" ht="15" customHeight="1" x14ac:dyDescent="0.25">
      <c r="A14" s="78"/>
      <c r="B14" s="212" t="s">
        <v>108</v>
      </c>
      <c r="C14" s="59"/>
      <c r="D14" s="59"/>
      <c r="E14" s="59"/>
      <c r="F14" s="59"/>
      <c r="G14" s="59"/>
      <c r="H14" s="59"/>
      <c r="I14" s="60"/>
      <c r="J14" s="213"/>
      <c r="K14" s="214"/>
      <c r="L14" s="214"/>
      <c r="M14" s="214"/>
      <c r="N14" s="214"/>
      <c r="O14" s="214"/>
      <c r="P14" s="214"/>
      <c r="Q14" s="215"/>
    </row>
    <row r="15" spans="1:19" ht="15" customHeight="1" x14ac:dyDescent="0.25">
      <c r="A15" s="117"/>
      <c r="B15" s="127" t="s">
        <v>49</v>
      </c>
      <c r="C15" s="115"/>
      <c r="D15" s="115"/>
      <c r="E15" s="116"/>
      <c r="F15" s="115"/>
      <c r="G15" s="115"/>
      <c r="H15" s="130"/>
      <c r="I15" s="126"/>
      <c r="J15" s="153"/>
      <c r="K15" s="154"/>
      <c r="L15" s="154"/>
      <c r="M15" s="154"/>
      <c r="N15" s="154"/>
      <c r="O15" s="168" t="s">
        <v>80</v>
      </c>
      <c r="P15" s="169" t="s">
        <v>79</v>
      </c>
      <c r="Q15" s="155"/>
    </row>
    <row r="16" spans="1:19" ht="15" customHeight="1" x14ac:dyDescent="0.25">
      <c r="A16" s="117"/>
      <c r="B16" s="176" t="s">
        <v>55</v>
      </c>
      <c r="C16" s="172" t="s">
        <v>56</v>
      </c>
      <c r="D16" s="173" t="s">
        <v>57</v>
      </c>
      <c r="E16" s="172" t="s">
        <v>56</v>
      </c>
      <c r="F16" s="173" t="s">
        <v>58</v>
      </c>
      <c r="G16" s="172" t="s">
        <v>56</v>
      </c>
      <c r="H16" s="129"/>
      <c r="I16" s="128" t="s">
        <v>75</v>
      </c>
      <c r="J16" s="124" t="s">
        <v>54</v>
      </c>
      <c r="K16" s="124" t="s">
        <v>17</v>
      </c>
      <c r="L16" s="124" t="s">
        <v>21</v>
      </c>
      <c r="M16" s="124" t="s">
        <v>38</v>
      </c>
      <c r="N16" s="124" t="s">
        <v>46</v>
      </c>
      <c r="O16" s="124" t="s">
        <v>22</v>
      </c>
      <c r="P16" s="124" t="s">
        <v>15</v>
      </c>
      <c r="Q16" s="125" t="s">
        <v>27</v>
      </c>
      <c r="S16" s="166" t="s">
        <v>78</v>
      </c>
    </row>
    <row r="17" spans="1:19" ht="15" customHeight="1" x14ac:dyDescent="0.25">
      <c r="A17" s="117"/>
      <c r="B17" s="177" t="s">
        <v>43</v>
      </c>
      <c r="C17" s="174"/>
      <c r="D17" s="175"/>
      <c r="E17" s="174"/>
      <c r="F17" s="175"/>
      <c r="G17" s="174"/>
      <c r="H17" s="170">
        <v>1</v>
      </c>
      <c r="I17" s="195" t="s">
        <v>95</v>
      </c>
      <c r="J17" s="186">
        <f>Sales!U2</f>
        <v>3</v>
      </c>
      <c r="K17" s="186">
        <f>Sales!U3</f>
        <v>2</v>
      </c>
      <c r="L17" s="186">
        <f>Sales!W2</f>
        <v>3</v>
      </c>
      <c r="M17" s="186">
        <f>Sales!W3</f>
        <v>3</v>
      </c>
      <c r="N17" s="187">
        <f>Sales!Y3</f>
        <v>1</v>
      </c>
      <c r="O17" s="187">
        <f>Sales!AA2</f>
        <v>0</v>
      </c>
      <c r="P17" s="187">
        <f>Sales!AA3</f>
        <v>0</v>
      </c>
      <c r="Q17" s="188">
        <f>Sales!AC3</f>
        <v>5</v>
      </c>
      <c r="S17" s="166">
        <f>J17-K17</f>
        <v>1</v>
      </c>
    </row>
    <row r="18" spans="1:19" ht="15" customHeight="1" x14ac:dyDescent="0.25">
      <c r="A18" s="117"/>
      <c r="B18" s="177" t="s">
        <v>50</v>
      </c>
      <c r="C18" s="174" t="s">
        <v>66</v>
      </c>
      <c r="D18" s="175"/>
      <c r="E18" s="174"/>
      <c r="F18" s="175"/>
      <c r="G18" s="174"/>
      <c r="H18" s="171">
        <v>2</v>
      </c>
      <c r="I18" s="189" t="s">
        <v>88</v>
      </c>
      <c r="J18" s="189"/>
      <c r="K18" s="189"/>
      <c r="L18" s="189"/>
      <c r="M18" s="189"/>
      <c r="N18" s="190"/>
      <c r="O18" s="190"/>
      <c r="P18" s="190"/>
      <c r="Q18" s="191"/>
      <c r="S18" s="166">
        <f t="shared" ref="S18:S24" si="0">J18-K18</f>
        <v>0</v>
      </c>
    </row>
    <row r="19" spans="1:19" ht="15" customHeight="1" x14ac:dyDescent="0.25">
      <c r="A19" s="117"/>
      <c r="B19" s="177" t="s">
        <v>62</v>
      </c>
      <c r="C19" s="174" t="s">
        <v>63</v>
      </c>
      <c r="D19" s="175"/>
      <c r="E19" s="174"/>
      <c r="F19" s="175"/>
      <c r="G19" s="174"/>
      <c r="H19" s="170">
        <v>3</v>
      </c>
      <c r="I19" s="189" t="s">
        <v>88</v>
      </c>
      <c r="J19" s="189"/>
      <c r="K19" s="189"/>
      <c r="L19" s="189"/>
      <c r="M19" s="189"/>
      <c r="N19" s="190"/>
      <c r="O19" s="190"/>
      <c r="P19" s="190"/>
      <c r="Q19" s="191"/>
      <c r="S19" s="166">
        <f t="shared" si="0"/>
        <v>0</v>
      </c>
    </row>
    <row r="20" spans="1:19" ht="15" customHeight="1" x14ac:dyDescent="0.25">
      <c r="A20" s="117"/>
      <c r="B20" s="177" t="s">
        <v>51</v>
      </c>
      <c r="C20" s="174" t="s">
        <v>16</v>
      </c>
      <c r="D20" s="175"/>
      <c r="E20" s="174"/>
      <c r="F20" s="175"/>
      <c r="G20" s="174"/>
      <c r="H20" s="170">
        <v>4</v>
      </c>
      <c r="I20" s="189" t="s">
        <v>88</v>
      </c>
      <c r="J20" s="189"/>
      <c r="K20" s="189"/>
      <c r="L20" s="189"/>
      <c r="M20" s="189"/>
      <c r="N20" s="190"/>
      <c r="O20" s="190"/>
      <c r="P20" s="190"/>
      <c r="Q20" s="191"/>
      <c r="S20" s="166">
        <f t="shared" si="0"/>
        <v>0</v>
      </c>
    </row>
    <row r="21" spans="1:19" ht="15" customHeight="1" x14ac:dyDescent="0.25">
      <c r="A21" s="117"/>
      <c r="B21" s="177" t="s">
        <v>64</v>
      </c>
      <c r="C21" s="174" t="s">
        <v>65</v>
      </c>
      <c r="D21" s="175"/>
      <c r="E21" s="174"/>
      <c r="F21" s="175"/>
      <c r="G21" s="174"/>
      <c r="H21" s="171">
        <v>5</v>
      </c>
      <c r="I21" s="189" t="s">
        <v>88</v>
      </c>
      <c r="J21" s="189"/>
      <c r="K21" s="189"/>
      <c r="L21" s="189"/>
      <c r="M21" s="189"/>
      <c r="N21" s="190"/>
      <c r="O21" s="190"/>
      <c r="P21" s="190"/>
      <c r="Q21" s="191"/>
      <c r="S21" s="166">
        <f t="shared" si="0"/>
        <v>0</v>
      </c>
    </row>
    <row r="22" spans="1:19" ht="15" customHeight="1" x14ac:dyDescent="0.25">
      <c r="A22" s="117"/>
      <c r="B22" s="177" t="s">
        <v>52</v>
      </c>
      <c r="C22" s="174" t="s">
        <v>67</v>
      </c>
      <c r="D22" s="175"/>
      <c r="E22" s="174"/>
      <c r="F22" s="175"/>
      <c r="G22" s="174"/>
      <c r="H22" s="170">
        <v>6</v>
      </c>
      <c r="I22" s="189" t="s">
        <v>88</v>
      </c>
      <c r="J22" s="189"/>
      <c r="K22" s="189"/>
      <c r="L22" s="189"/>
      <c r="M22" s="189"/>
      <c r="N22" s="190"/>
      <c r="O22" s="190"/>
      <c r="P22" s="190"/>
      <c r="Q22" s="191"/>
      <c r="S22" s="166">
        <f t="shared" si="0"/>
        <v>0</v>
      </c>
    </row>
    <row r="23" spans="1:19" ht="15" customHeight="1" x14ac:dyDescent="0.25">
      <c r="A23" s="117"/>
      <c r="B23" s="179" t="s">
        <v>9</v>
      </c>
      <c r="C23" s="174" t="s">
        <v>9</v>
      </c>
      <c r="D23" s="175"/>
      <c r="E23" s="174"/>
      <c r="F23" s="175"/>
      <c r="G23" s="174"/>
      <c r="H23" s="170">
        <v>7</v>
      </c>
      <c r="I23" s="189" t="s">
        <v>88</v>
      </c>
      <c r="J23" s="189"/>
      <c r="K23" s="189"/>
      <c r="L23" s="189"/>
      <c r="M23" s="189"/>
      <c r="N23" s="190"/>
      <c r="O23" s="190"/>
      <c r="P23" s="190"/>
      <c r="Q23" s="191"/>
      <c r="S23" s="166">
        <f t="shared" si="0"/>
        <v>0</v>
      </c>
    </row>
    <row r="24" spans="1:19" ht="15" customHeight="1" x14ac:dyDescent="0.25">
      <c r="B24" s="178"/>
      <c r="C24" s="115"/>
      <c r="D24" s="115"/>
      <c r="E24" s="116"/>
      <c r="F24" s="115"/>
      <c r="G24" s="115"/>
      <c r="H24" s="64"/>
      <c r="I24" s="131"/>
      <c r="J24" s="163"/>
      <c r="K24" s="163"/>
      <c r="L24" s="163"/>
      <c r="M24" s="163"/>
      <c r="N24" s="164"/>
      <c r="O24" s="164"/>
      <c r="P24" s="163"/>
      <c r="Q24" s="165"/>
      <c r="S24" s="167">
        <f t="shared" si="0"/>
        <v>0</v>
      </c>
    </row>
    <row r="25" spans="1:19" ht="15" customHeight="1" x14ac:dyDescent="0.25">
      <c r="B25" s="118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1"/>
    </row>
    <row r="26" spans="1:19" ht="15" customHeight="1" x14ac:dyDescent="0.25">
      <c r="B26" s="118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1"/>
    </row>
    <row r="27" spans="1:19" ht="15" customHeight="1" x14ac:dyDescent="0.25">
      <c r="B27" s="118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1"/>
    </row>
    <row r="28" spans="1:19" ht="15" customHeight="1" x14ac:dyDescent="0.25">
      <c r="B28" s="118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1"/>
    </row>
    <row r="29" spans="1:19" ht="15" customHeight="1" x14ac:dyDescent="0.25">
      <c r="B29" s="118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1"/>
    </row>
    <row r="30" spans="1:19" ht="15" customHeight="1" x14ac:dyDescent="0.25">
      <c r="B30" s="118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1"/>
    </row>
    <row r="31" spans="1:19" ht="15" customHeight="1" x14ac:dyDescent="0.25">
      <c r="B31" s="118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1"/>
    </row>
    <row r="32" spans="1:19" ht="15" customHeight="1" x14ac:dyDescent="0.25">
      <c r="B32" s="118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1"/>
    </row>
    <row r="33" spans="2:17" ht="15" customHeight="1" x14ac:dyDescent="0.25">
      <c r="B33" s="118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1"/>
    </row>
    <row r="34" spans="2:17" ht="15" customHeight="1" x14ac:dyDescent="0.25">
      <c r="B34" s="118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1"/>
    </row>
    <row r="35" spans="2:17" ht="15" customHeight="1" x14ac:dyDescent="0.25">
      <c r="B35" s="118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1"/>
    </row>
    <row r="36" spans="2:17" ht="15" customHeight="1" x14ac:dyDescent="0.25">
      <c r="B36" s="118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1"/>
    </row>
    <row r="37" spans="2:17" ht="15" customHeight="1" x14ac:dyDescent="0.25">
      <c r="B37" s="118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1"/>
    </row>
    <row r="38" spans="2:17" ht="15" customHeight="1" x14ac:dyDescent="0.25">
      <c r="B38" s="118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1"/>
    </row>
    <row r="39" spans="2:17" ht="15" customHeight="1" x14ac:dyDescent="0.25">
      <c r="B39" s="118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1"/>
    </row>
    <row r="40" spans="2:17" ht="15" customHeight="1" x14ac:dyDescent="0.25">
      <c r="B40" s="118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1"/>
    </row>
    <row r="41" spans="2:17" ht="15" customHeight="1" x14ac:dyDescent="0.25">
      <c r="B41" s="118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1"/>
    </row>
    <row r="42" spans="2:17" ht="15" customHeight="1" x14ac:dyDescent="0.25">
      <c r="B42" s="118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1"/>
    </row>
    <row r="43" spans="2:17" ht="15" customHeight="1" x14ac:dyDescent="0.25">
      <c r="B43" s="118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1"/>
    </row>
    <row r="44" spans="2:17" ht="15" customHeight="1" x14ac:dyDescent="0.25">
      <c r="B44" s="118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1"/>
    </row>
    <row r="45" spans="2:17" ht="15" customHeight="1" x14ac:dyDescent="0.25">
      <c r="B45" s="118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1"/>
    </row>
    <row r="46" spans="2:17" ht="15" customHeight="1" x14ac:dyDescent="0.25">
      <c r="B46" s="118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1"/>
    </row>
    <row r="47" spans="2:17" ht="15" customHeight="1" x14ac:dyDescent="0.25">
      <c r="B47" s="118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1"/>
    </row>
    <row r="48" spans="2:17" ht="15" customHeight="1" x14ac:dyDescent="0.25">
      <c r="B48" s="118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1"/>
    </row>
    <row r="49" spans="2:17" ht="15" customHeight="1" x14ac:dyDescent="0.25">
      <c r="B49" s="216" t="s">
        <v>68</v>
      </c>
      <c r="C49" s="217"/>
      <c r="D49" s="217"/>
      <c r="E49" s="217"/>
      <c r="F49" s="217"/>
      <c r="G49" s="217"/>
      <c r="H49" s="218"/>
      <c r="I49" s="156" t="s">
        <v>47</v>
      </c>
      <c r="J49" s="122"/>
      <c r="K49" s="122"/>
      <c r="L49" s="122"/>
      <c r="M49" s="122"/>
      <c r="N49" s="122"/>
      <c r="O49" s="122"/>
      <c r="P49" s="122"/>
      <c r="Q49" s="157"/>
    </row>
    <row r="50" spans="2:17" ht="15" customHeight="1" x14ac:dyDescent="0.25">
      <c r="B50" s="118" t="s">
        <v>81</v>
      </c>
      <c r="C50" s="184"/>
      <c r="D50" s="184"/>
      <c r="E50" s="184"/>
      <c r="F50" s="184"/>
      <c r="G50" s="184"/>
      <c r="H50" s="219"/>
      <c r="I50" s="184" t="s">
        <v>85</v>
      </c>
      <c r="J50" s="184"/>
      <c r="K50" s="184"/>
      <c r="L50" s="184"/>
      <c r="M50" s="184"/>
      <c r="N50" s="184"/>
      <c r="O50" s="184"/>
      <c r="P50" s="184"/>
      <c r="Q50" s="185"/>
    </row>
    <row r="51" spans="2:17" ht="15" customHeight="1" x14ac:dyDescent="0.25">
      <c r="B51" s="118" t="s">
        <v>82</v>
      </c>
      <c r="C51" s="184"/>
      <c r="D51" s="184"/>
      <c r="E51" s="184"/>
      <c r="F51" s="184"/>
      <c r="G51" s="184"/>
      <c r="H51" s="219"/>
      <c r="I51" s="184" t="s">
        <v>86</v>
      </c>
      <c r="J51" s="184"/>
      <c r="K51" s="184"/>
      <c r="L51" s="184"/>
      <c r="M51" s="184"/>
      <c r="N51" s="184"/>
      <c r="O51" s="184"/>
      <c r="P51" s="184"/>
      <c r="Q51" s="185"/>
    </row>
    <row r="52" spans="2:17" ht="15" customHeight="1" x14ac:dyDescent="0.25">
      <c r="B52" s="220" t="s">
        <v>84</v>
      </c>
      <c r="C52" s="184"/>
      <c r="D52" s="184"/>
      <c r="E52" s="184"/>
      <c r="F52" s="184"/>
      <c r="G52" s="184"/>
      <c r="H52" s="219"/>
      <c r="I52" s="184" t="s">
        <v>116</v>
      </c>
      <c r="J52" s="184"/>
      <c r="K52" s="184"/>
      <c r="L52" s="184"/>
      <c r="M52" s="184"/>
      <c r="N52" s="184"/>
      <c r="O52" s="184"/>
      <c r="P52" s="184"/>
      <c r="Q52" s="185"/>
    </row>
    <row r="53" spans="2:17" ht="15" customHeight="1" x14ac:dyDescent="0.25">
      <c r="B53" s="220" t="s">
        <v>83</v>
      </c>
      <c r="C53" s="182"/>
      <c r="D53" s="182"/>
      <c r="E53" s="182"/>
      <c r="F53" s="182"/>
      <c r="G53" s="182"/>
      <c r="H53" s="221"/>
      <c r="I53" s="184" t="s">
        <v>109</v>
      </c>
      <c r="J53" s="182"/>
      <c r="K53" s="182"/>
      <c r="L53" s="182"/>
      <c r="M53" s="182"/>
      <c r="N53" s="182"/>
      <c r="O53" s="182"/>
      <c r="P53" s="182"/>
      <c r="Q53" s="183"/>
    </row>
    <row r="54" spans="2:17" ht="15" customHeight="1" x14ac:dyDescent="0.25">
      <c r="B54" s="220" t="s">
        <v>110</v>
      </c>
      <c r="C54" s="182"/>
      <c r="D54" s="182"/>
      <c r="E54" s="182"/>
      <c r="F54" s="182"/>
      <c r="G54" s="182"/>
      <c r="H54" s="221"/>
      <c r="I54" s="182" t="s">
        <v>87</v>
      </c>
      <c r="J54" s="182"/>
      <c r="K54" s="182"/>
      <c r="L54" s="182"/>
      <c r="M54" s="182"/>
      <c r="N54" s="182"/>
      <c r="O54" s="182"/>
      <c r="P54" s="182"/>
      <c r="Q54" s="183"/>
    </row>
    <row r="55" spans="2:17" ht="15" customHeight="1" x14ac:dyDescent="0.25">
      <c r="B55" s="220" t="s">
        <v>111</v>
      </c>
      <c r="C55" s="184"/>
      <c r="D55" s="184"/>
      <c r="E55" s="184"/>
      <c r="F55" s="184"/>
      <c r="G55" s="184"/>
      <c r="H55" s="219"/>
      <c r="I55" s="184" t="s">
        <v>115</v>
      </c>
      <c r="J55" s="184"/>
      <c r="K55" s="184"/>
      <c r="L55" s="184"/>
      <c r="M55" s="184"/>
      <c r="N55" s="184"/>
      <c r="O55" s="184"/>
      <c r="P55" s="184"/>
      <c r="Q55" s="185"/>
    </row>
    <row r="56" spans="2:17" ht="15" customHeight="1" x14ac:dyDescent="0.25">
      <c r="B56" s="220" t="s">
        <v>112</v>
      </c>
      <c r="C56" s="184"/>
      <c r="D56" s="184"/>
      <c r="E56" s="184"/>
      <c r="F56" s="184"/>
      <c r="G56" s="184"/>
      <c r="H56" s="219"/>
      <c r="I56" s="184"/>
      <c r="J56" s="184"/>
      <c r="K56" s="184"/>
      <c r="L56" s="184"/>
      <c r="M56" s="184"/>
      <c r="N56" s="184"/>
      <c r="O56" s="184"/>
      <c r="P56" s="184"/>
      <c r="Q56" s="185"/>
    </row>
    <row r="57" spans="2:17" ht="15" customHeight="1" thickBot="1" x14ac:dyDescent="0.3">
      <c r="B57" s="228" t="s">
        <v>113</v>
      </c>
      <c r="C57" s="229"/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30"/>
    </row>
    <row r="62" spans="2:17" ht="3" customHeight="1" x14ac:dyDescent="0.25"/>
    <row r="76" ht="3" customHeight="1" x14ac:dyDescent="0.25"/>
  </sheetData>
  <mergeCells count="3">
    <mergeCell ref="B1:Q1"/>
    <mergeCell ref="B3:Q3"/>
    <mergeCell ref="B57:Q57"/>
  </mergeCells>
  <conditionalFormatting sqref="M2:O2">
    <cfRule type="cellIs" dxfId="20" priority="6" operator="lessThan">
      <formula>0.5</formula>
    </cfRule>
    <cfRule type="cellIs" dxfId="19" priority="7" operator="greaterThanOrEqual">
      <formula>0.5</formula>
    </cfRule>
  </conditionalFormatting>
  <conditionalFormatting sqref="N17:P23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I17" location="Sales!A1" display="Sales"/>
    <hyperlink ref="B57" r:id="rId1"/>
  </hyperlinks>
  <printOptions horizontalCentered="1" verticalCentered="1"/>
  <pageMargins left="0.1" right="0.1" top="0.1" bottom="0.1" header="0.1" footer="0.1"/>
  <pageSetup scale="7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32"/>
  <sheetViews>
    <sheetView showGridLines="0" zoomScaleNormal="100" workbookViewId="0">
      <pane ySplit="9" topLeftCell="A22" activePane="bottomLeft" state="frozen"/>
      <selection pane="bottomLeft" activeCell="N5" sqref="N5"/>
    </sheetView>
  </sheetViews>
  <sheetFormatPr defaultColWidth="8.85546875" defaultRowHeight="12" x14ac:dyDescent="0.25"/>
  <cols>
    <col min="1" max="1" width="2.7109375" style="86" customWidth="1"/>
    <col min="2" max="2" width="1.85546875" style="11" hidden="1" customWidth="1"/>
    <col min="3" max="4" width="6.7109375" style="11" customWidth="1"/>
    <col min="5" max="5" width="7.140625" style="11" customWidth="1"/>
    <col min="6" max="6" width="10.7109375" style="11" customWidth="1"/>
    <col min="7" max="7" width="12.7109375" style="11" customWidth="1"/>
    <col min="8" max="8" width="10.7109375" style="11" customWidth="1"/>
    <col min="9" max="9" width="8.7109375" style="11" customWidth="1"/>
    <col min="10" max="14" width="10.7109375" style="11" customWidth="1"/>
    <col min="15" max="15" width="2.42578125" style="11" bestFit="1" customWidth="1"/>
    <col min="16" max="16" width="15.7109375" style="11" customWidth="1"/>
    <col min="17" max="18" width="10.7109375" style="11" customWidth="1"/>
    <col min="19" max="19" width="2.7109375" style="11" customWidth="1"/>
    <col min="20" max="26" width="9.7109375" style="11" customWidth="1"/>
    <col min="27" max="29" width="10.7109375" style="11" customWidth="1"/>
    <col min="30" max="30" width="4.7109375" style="11" customWidth="1"/>
    <col min="31" max="33" width="5.7109375" style="11" customWidth="1"/>
    <col min="34" max="16384" width="8.85546875" style="11"/>
  </cols>
  <sheetData>
    <row r="1" spans="1:33" ht="9" customHeight="1" x14ac:dyDescent="0.25">
      <c r="A1" s="69"/>
      <c r="B1" s="63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55" t="str">
        <f>Main!B17</f>
        <v xml:space="preserve"> </v>
      </c>
      <c r="AF1" s="56">
        <f>COUNTIF(E10:E20,AE1)</f>
        <v>0</v>
      </c>
      <c r="AG1" s="56" t="str">
        <f t="shared" ref="AG1:AG7" si="0">IF(AF1=0," ",AE1)</f>
        <v xml:space="preserve"> </v>
      </c>
    </row>
    <row r="2" spans="1:33" ht="15" customHeight="1" x14ac:dyDescent="0.25">
      <c r="A2" s="69"/>
      <c r="B2" s="62"/>
      <c r="C2" s="232" t="str">
        <f>Main!B2</f>
        <v xml:space="preserve">Annual Performance Report </v>
      </c>
      <c r="D2" s="232"/>
      <c r="E2" s="232"/>
      <c r="F2" s="232"/>
      <c r="G2" s="232"/>
      <c r="H2" s="233"/>
      <c r="I2" s="236"/>
      <c r="J2" s="134"/>
      <c r="K2" s="134"/>
      <c r="L2" s="134"/>
      <c r="M2" s="134"/>
      <c r="N2" s="134"/>
      <c r="O2" s="134"/>
      <c r="P2" s="135"/>
      <c r="Q2" s="136"/>
      <c r="R2" s="137"/>
      <c r="S2" s="33"/>
      <c r="T2" s="99" t="s">
        <v>19</v>
      </c>
      <c r="U2" s="100">
        <f>COUNTA(C10,C12,C14,C16,C18)</f>
        <v>3</v>
      </c>
      <c r="V2" s="99" t="s">
        <v>21</v>
      </c>
      <c r="W2" s="100">
        <f>COUNTIF(C10:C20,"Yes")</f>
        <v>3</v>
      </c>
      <c r="X2" s="99" t="s">
        <v>20</v>
      </c>
      <c r="Y2" s="101">
        <f>IF(ISERROR(W2/U2),,W2/U2)</f>
        <v>1</v>
      </c>
      <c r="Z2" s="102" t="s">
        <v>22</v>
      </c>
      <c r="AA2" s="101">
        <f>IF(COUNTIF(Q10:Q20,"&gt;=0")=0,0%,COUNTIF(Q10:Q20,"&gt;=0")/(COUNTIF(Q10:Q20,"&lt;0")+COUNTIF(Q10:Q20,"&gt;=0")))</f>
        <v>0</v>
      </c>
      <c r="AB2" s="99" t="s">
        <v>23</v>
      </c>
      <c r="AC2" s="100">
        <f>COUNT(S11,S13,S15,S17,S19)</f>
        <v>3</v>
      </c>
      <c r="AD2" s="98"/>
      <c r="AE2" s="55" t="str">
        <f>Main!B18</f>
        <v>STR</v>
      </c>
      <c r="AF2" s="56">
        <f>COUNTIF(E10:E20,AE2)</f>
        <v>0</v>
      </c>
      <c r="AG2" s="56" t="str">
        <f t="shared" si="0"/>
        <v xml:space="preserve"> </v>
      </c>
    </row>
    <row r="3" spans="1:33" ht="15" customHeight="1" x14ac:dyDescent="0.25">
      <c r="A3" s="69"/>
      <c r="B3" s="62"/>
      <c r="C3" s="234"/>
      <c r="D3" s="234"/>
      <c r="E3" s="234"/>
      <c r="F3" s="234"/>
      <c r="G3" s="234"/>
      <c r="H3" s="235"/>
      <c r="I3" s="237"/>
      <c r="J3" s="136"/>
      <c r="K3" s="138"/>
      <c r="L3" s="145" t="s">
        <v>19</v>
      </c>
      <c r="M3" s="147">
        <f>U2</f>
        <v>3</v>
      </c>
      <c r="N3" s="148"/>
      <c r="O3" s="138"/>
      <c r="P3" s="243" t="s">
        <v>76</v>
      </c>
      <c r="Q3" s="244"/>
      <c r="R3" s="245">
        <f>AA2</f>
        <v>0</v>
      </c>
      <c r="S3" s="33"/>
      <c r="T3" s="99" t="s">
        <v>17</v>
      </c>
      <c r="U3" s="100">
        <f>COUNTIF(D10:D20,"Yes")</f>
        <v>2</v>
      </c>
      <c r="V3" s="99" t="s">
        <v>38</v>
      </c>
      <c r="W3" s="100">
        <f>COUNTA(H11,H13,H15,H17,H19)</f>
        <v>3</v>
      </c>
      <c r="X3" s="99" t="s">
        <v>46</v>
      </c>
      <c r="Y3" s="101">
        <f>IF(ISERROR(W3/U2),,W3/U2)</f>
        <v>1</v>
      </c>
      <c r="Z3" s="102" t="s">
        <v>15</v>
      </c>
      <c r="AA3" s="101">
        <f>IF(COUNTIF(R10:R20,"&gt;=0")=0,0%,COUNTIF(R10:R20,"&gt;=0")/(COUNTIF(R10:R20,"&lt;0")+COUNTIF(R10:R20,"&gt;=0")))</f>
        <v>0</v>
      </c>
      <c r="AB3" s="99" t="s">
        <v>13</v>
      </c>
      <c r="AC3" s="100">
        <f>SUM(S11,S13,S15,S17,S19)</f>
        <v>5</v>
      </c>
      <c r="AD3" s="98"/>
      <c r="AE3" s="55" t="str">
        <f>Main!B19</f>
        <v>OP</v>
      </c>
      <c r="AF3" s="56">
        <f>COUNTIF(E10:E20,AE3)</f>
        <v>2</v>
      </c>
      <c r="AG3" s="56" t="str">
        <f t="shared" si="0"/>
        <v>OP</v>
      </c>
    </row>
    <row r="4" spans="1:33" ht="15" customHeight="1" x14ac:dyDescent="0.25">
      <c r="A4" s="69"/>
      <c r="B4" s="61"/>
      <c r="C4" s="240" t="str">
        <f>Main!I17</f>
        <v>Sales</v>
      </c>
      <c r="D4" s="240"/>
      <c r="E4" s="240"/>
      <c r="F4" s="240"/>
      <c r="G4" s="240"/>
      <c r="H4" s="241"/>
      <c r="I4" s="242"/>
      <c r="J4" s="136"/>
      <c r="K4" s="138"/>
      <c r="L4" s="146" t="s">
        <v>17</v>
      </c>
      <c r="M4" s="149" t="str">
        <f>U3&amp;" out of "&amp;U2</f>
        <v>2 out of 3</v>
      </c>
      <c r="N4" s="151">
        <f>IFERROR(U3/U2,"")</f>
        <v>0.66666666666666663</v>
      </c>
      <c r="O4" s="138"/>
      <c r="P4" s="243"/>
      <c r="Q4" s="244"/>
      <c r="R4" s="245"/>
      <c r="S4" s="33"/>
      <c r="T4" s="97"/>
      <c r="U4" s="97"/>
      <c r="V4" s="97"/>
      <c r="W4" s="98"/>
      <c r="X4" s="103"/>
      <c r="Y4" s="103"/>
      <c r="Z4" s="98"/>
      <c r="AA4" s="98"/>
      <c r="AB4" s="98"/>
      <c r="AC4" s="98"/>
      <c r="AD4" s="98"/>
      <c r="AE4" s="55" t="str">
        <f>Main!B20</f>
        <v>IMP</v>
      </c>
      <c r="AF4" s="56">
        <f>COUNTIF(E10:E20,AE4)</f>
        <v>1</v>
      </c>
      <c r="AG4" s="56" t="str">
        <f t="shared" si="0"/>
        <v>IMP</v>
      </c>
    </row>
    <row r="5" spans="1:33" ht="15" customHeight="1" x14ac:dyDescent="0.3">
      <c r="A5" s="69"/>
      <c r="B5" s="61"/>
      <c r="C5" s="240"/>
      <c r="D5" s="240"/>
      <c r="E5" s="240"/>
      <c r="F5" s="240"/>
      <c r="G5" s="240"/>
      <c r="H5" s="241"/>
      <c r="I5" s="242"/>
      <c r="J5" s="136"/>
      <c r="K5" s="138"/>
      <c r="L5" s="146" t="s">
        <v>21</v>
      </c>
      <c r="M5" s="149" t="str">
        <f>W2&amp;" out of "&amp;U2</f>
        <v>3 out of 3</v>
      </c>
      <c r="N5" s="151">
        <f>IFERROR(W2/U2,"")</f>
        <v>1</v>
      </c>
      <c r="O5" s="138"/>
      <c r="P5" s="243" t="s">
        <v>77</v>
      </c>
      <c r="Q5" s="244"/>
      <c r="R5" s="245">
        <f>AA3</f>
        <v>0</v>
      </c>
      <c r="S5" s="33"/>
      <c r="T5" s="133"/>
      <c r="U5" s="133"/>
      <c r="V5" s="133"/>
      <c r="W5" s="104"/>
      <c r="X5" s="99"/>
      <c r="Y5" s="100"/>
      <c r="Z5" s="99"/>
      <c r="AA5" s="100"/>
      <c r="AB5" s="99"/>
      <c r="AC5" s="100"/>
      <c r="AD5" s="98"/>
      <c r="AE5" s="55" t="str">
        <f>Main!B21</f>
        <v>OBL</v>
      </c>
      <c r="AF5" s="56">
        <f>COUNTIF(E10:E20,AE5)</f>
        <v>0</v>
      </c>
      <c r="AG5" s="56" t="str">
        <f t="shared" si="0"/>
        <v xml:space="preserve"> </v>
      </c>
    </row>
    <row r="6" spans="1:33" ht="15" customHeight="1" x14ac:dyDescent="0.3">
      <c r="A6" s="69"/>
      <c r="B6" s="33"/>
      <c r="C6" s="91"/>
      <c r="D6" s="91"/>
      <c r="E6" s="91"/>
      <c r="F6" s="231" t="s">
        <v>60</v>
      </c>
      <c r="G6" s="231"/>
      <c r="H6" s="231"/>
      <c r="I6" s="231"/>
      <c r="J6" s="136"/>
      <c r="K6" s="138"/>
      <c r="L6" s="139" t="s">
        <v>38</v>
      </c>
      <c r="M6" s="150" t="str">
        <f>W3&amp;" out of "&amp;U2</f>
        <v>3 out of 3</v>
      </c>
      <c r="N6" s="152">
        <f>IFERROR(W3/U2,"")</f>
        <v>1</v>
      </c>
      <c r="O6" s="138"/>
      <c r="P6" s="243"/>
      <c r="Q6" s="244"/>
      <c r="R6" s="245"/>
      <c r="S6" s="33"/>
      <c r="T6" s="133"/>
      <c r="U6" s="133"/>
      <c r="V6" s="133"/>
      <c r="W6" s="104"/>
      <c r="X6" s="99"/>
      <c r="Y6" s="100"/>
      <c r="Z6" s="99"/>
      <c r="AA6" s="100"/>
      <c r="AB6" s="99"/>
      <c r="AC6" s="100"/>
      <c r="AD6" s="98" t="s">
        <v>43</v>
      </c>
      <c r="AE6" s="55" t="str">
        <f>Main!B22</f>
        <v>MIX</v>
      </c>
      <c r="AF6" s="56">
        <f>COUNTIF(E10:E20,AE6)</f>
        <v>0</v>
      </c>
      <c r="AG6" s="56" t="str">
        <f t="shared" si="0"/>
        <v xml:space="preserve"> </v>
      </c>
    </row>
    <row r="7" spans="1:33" ht="15" customHeight="1" x14ac:dyDescent="0.3">
      <c r="A7" s="69"/>
      <c r="B7" s="33"/>
      <c r="C7" s="140" t="s">
        <v>2</v>
      </c>
      <c r="D7" s="91"/>
      <c r="E7" s="141"/>
      <c r="F7" s="231"/>
      <c r="G7" s="231"/>
      <c r="H7" s="231"/>
      <c r="I7" s="231"/>
      <c r="J7" s="136"/>
      <c r="K7" s="138"/>
      <c r="L7" s="135"/>
      <c r="M7" s="136"/>
      <c r="N7" s="138"/>
      <c r="O7" s="138"/>
      <c r="P7" s="142"/>
      <c r="Q7" s="143"/>
      <c r="R7" s="144"/>
      <c r="S7" s="33"/>
      <c r="T7" s="231" t="s">
        <v>59</v>
      </c>
      <c r="U7" s="231"/>
      <c r="V7" s="231"/>
      <c r="W7" s="104"/>
      <c r="X7" s="99"/>
      <c r="Y7" s="100"/>
      <c r="Z7" s="99"/>
      <c r="AA7" s="100"/>
      <c r="AB7" s="99"/>
      <c r="AC7" s="100"/>
      <c r="AD7" s="98"/>
      <c r="AE7" s="55" t="str">
        <f>Main!B23</f>
        <v>NA</v>
      </c>
      <c r="AF7" s="56">
        <f>COUNTIF(E10:E20,AE7)</f>
        <v>0</v>
      </c>
      <c r="AG7" s="56" t="str">
        <f t="shared" si="0"/>
        <v xml:space="preserve"> </v>
      </c>
    </row>
    <row r="8" spans="1:33" ht="9" customHeight="1" x14ac:dyDescent="0.25">
      <c r="A8" s="69"/>
      <c r="B8" s="63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98"/>
      <c r="AE8" s="15"/>
    </row>
    <row r="9" spans="1:33" ht="24" x14ac:dyDescent="0.2">
      <c r="A9" s="69"/>
      <c r="B9" s="31"/>
      <c r="C9" s="31" t="s">
        <v>42</v>
      </c>
      <c r="D9" s="31" t="s">
        <v>18</v>
      </c>
      <c r="E9" s="31" t="s">
        <v>61</v>
      </c>
      <c r="F9" s="31" t="s">
        <v>0</v>
      </c>
      <c r="G9" s="31" t="s">
        <v>10</v>
      </c>
      <c r="H9" s="31" t="s">
        <v>37</v>
      </c>
      <c r="I9" s="31" t="s">
        <v>29</v>
      </c>
      <c r="J9" s="31"/>
      <c r="K9" s="31"/>
      <c r="L9" s="31"/>
      <c r="M9" s="31"/>
      <c r="N9" s="31"/>
      <c r="O9" s="31"/>
      <c r="P9" s="31" t="s">
        <v>1</v>
      </c>
      <c r="Q9" s="32" t="s">
        <v>39</v>
      </c>
      <c r="R9" s="32" t="s">
        <v>8</v>
      </c>
      <c r="S9" s="132" t="s">
        <v>74</v>
      </c>
      <c r="T9" s="87" t="s">
        <v>30</v>
      </c>
      <c r="U9" s="88" t="s">
        <v>44</v>
      </c>
      <c r="V9" s="88" t="s">
        <v>45</v>
      </c>
      <c r="W9" s="88" t="s">
        <v>73</v>
      </c>
      <c r="X9" s="88" t="s">
        <v>32</v>
      </c>
      <c r="Y9" s="88" t="s">
        <v>35</v>
      </c>
      <c r="Z9" s="88" t="s">
        <v>36</v>
      </c>
      <c r="AA9" s="88" t="s">
        <v>31</v>
      </c>
      <c r="AB9" s="87" t="s">
        <v>33</v>
      </c>
      <c r="AC9" s="87" t="s">
        <v>34</v>
      </c>
      <c r="AD9" s="91"/>
      <c r="AE9" s="15"/>
      <c r="AF9" s="70" t="s">
        <v>41</v>
      </c>
      <c r="AG9" s="70" t="s">
        <v>40</v>
      </c>
    </row>
    <row r="10" spans="1:33" ht="18" customHeight="1" x14ac:dyDescent="0.2">
      <c r="A10" s="69"/>
      <c r="B10" s="106"/>
      <c r="C10" s="37" t="s">
        <v>89</v>
      </c>
      <c r="D10" s="38"/>
      <c r="E10" s="38"/>
      <c r="F10" s="39"/>
      <c r="G10" s="39"/>
      <c r="H10" s="40"/>
      <c r="I10" s="40"/>
      <c r="J10" s="41"/>
      <c r="K10" s="41"/>
      <c r="L10" s="42"/>
      <c r="M10" s="42"/>
      <c r="N10" s="42"/>
      <c r="O10" s="42"/>
      <c r="P10" s="113"/>
      <c r="Q10" s="113"/>
      <c r="R10" s="114"/>
      <c r="S10" s="34"/>
      <c r="T10" s="92"/>
      <c r="U10" s="93"/>
      <c r="V10" s="93"/>
      <c r="W10" s="93"/>
      <c r="X10" s="93"/>
      <c r="Y10" s="93"/>
      <c r="Z10" s="93"/>
      <c r="AA10" s="93"/>
      <c r="AB10" s="93"/>
      <c r="AC10" s="93"/>
      <c r="AD10" s="91"/>
    </row>
    <row r="11" spans="1:33" ht="30" customHeight="1" x14ac:dyDescent="0.25">
      <c r="A11" s="69">
        <v>1</v>
      </c>
      <c r="B11" s="107" t="str">
        <f>C10</f>
        <v>Products loaded</v>
      </c>
      <c r="C11" s="85" t="s">
        <v>41</v>
      </c>
      <c r="D11" s="85" t="s">
        <v>41</v>
      </c>
      <c r="E11" s="27" t="s">
        <v>62</v>
      </c>
      <c r="F11" s="27" t="s">
        <v>90</v>
      </c>
      <c r="G11" s="28" t="s">
        <v>91</v>
      </c>
      <c r="H11" s="192">
        <v>42906</v>
      </c>
      <c r="I11" s="1" t="s">
        <v>3</v>
      </c>
      <c r="J11" s="193"/>
      <c r="K11" s="193"/>
      <c r="L11" s="193"/>
      <c r="M11" s="193"/>
      <c r="N11" s="193"/>
      <c r="O11" s="5"/>
      <c r="P11" s="6"/>
      <c r="Q11" s="7" t="str">
        <f>IF(I11="p",(IF(ISNUMBER(N11),IF(ISNUMBER(H11),(N11-H11)/ABS(H11),"NA"),"NA")),IF(I11="q",(IF(ISNUMBER(N11),IF(ISNUMBER(H11),(H11-N11)/ABS(N11),"NA"),"NA")),"NA"))</f>
        <v>NA</v>
      </c>
      <c r="R11" s="7" t="str">
        <f>IF(I11="p",(IF(ISNUMBER(N11),IF(ISNUMBER(M11),(N11-M11)/ABS(M11),"NA"),"NA")),IF(I11="q",(IF(ISNUMBER(N11),IF(ISNUMBER(M11),(M11-N11)/ABS(N11),"NA"),"NA")),"NA"))</f>
        <v>NA</v>
      </c>
      <c r="S11" s="69">
        <f>IF(OR(I11="p",I11="q"),COUNTIF(D11,"Yes")+COUNTIF(C11,"Yes"),"")</f>
        <v>2</v>
      </c>
      <c r="T11" s="119"/>
      <c r="U11" s="89"/>
      <c r="V11" s="89"/>
      <c r="W11" s="89"/>
      <c r="X11" s="89"/>
      <c r="Y11" s="89"/>
      <c r="Z11" s="89"/>
      <c r="AA11" s="89"/>
      <c r="AB11" s="89"/>
      <c r="AC11" s="90"/>
      <c r="AD11" s="91"/>
    </row>
    <row r="12" spans="1:33" ht="18" customHeight="1" x14ac:dyDescent="0.2">
      <c r="A12" s="69"/>
      <c r="B12" s="106"/>
      <c r="C12" s="30" t="s">
        <v>92</v>
      </c>
      <c r="D12" s="16"/>
      <c r="E12" s="16"/>
      <c r="F12" s="12"/>
      <c r="G12" s="12"/>
      <c r="H12" s="13"/>
      <c r="I12" s="13"/>
      <c r="J12" s="2"/>
      <c r="K12" s="2"/>
      <c r="L12" s="3"/>
      <c r="M12" s="3"/>
      <c r="N12" s="3"/>
      <c r="O12" s="3"/>
      <c r="P12" s="111"/>
      <c r="Q12" s="111"/>
      <c r="R12" s="112"/>
      <c r="S12" s="34"/>
      <c r="T12" s="94"/>
      <c r="U12" s="95"/>
      <c r="V12" s="95"/>
      <c r="W12" s="95"/>
      <c r="X12" s="95"/>
      <c r="Y12" s="95"/>
      <c r="Z12" s="95"/>
      <c r="AA12" s="95"/>
      <c r="AB12" s="95"/>
      <c r="AC12" s="96"/>
      <c r="AD12" s="91"/>
    </row>
    <row r="13" spans="1:33" ht="30" customHeight="1" x14ac:dyDescent="0.25">
      <c r="A13" s="69">
        <v>2</v>
      </c>
      <c r="B13" s="107" t="str">
        <f>C12</f>
        <v>Customer satisfaction (index)</v>
      </c>
      <c r="C13" s="85" t="s">
        <v>41</v>
      </c>
      <c r="D13" s="85" t="s">
        <v>41</v>
      </c>
      <c r="E13" s="27" t="s">
        <v>62</v>
      </c>
      <c r="F13" s="27" t="s">
        <v>93</v>
      </c>
      <c r="G13" s="28" t="s">
        <v>91</v>
      </c>
      <c r="H13" s="194">
        <v>4</v>
      </c>
      <c r="I13" s="1" t="s">
        <v>3</v>
      </c>
      <c r="J13" s="10"/>
      <c r="K13" s="10"/>
      <c r="L13" s="10"/>
      <c r="M13" s="10"/>
      <c r="N13" s="10"/>
      <c r="O13" s="4"/>
      <c r="P13" s="6"/>
      <c r="Q13" s="7" t="str">
        <f>IF(I13="p",(IF(ISNUMBER(N13),IF(ISNUMBER(H13),(N13-H13)/ABS(H13),"NA"),"NA")),IF(I13="q",(IF(ISNUMBER(N13),IF(ISNUMBER(H13),(H13-N13)/ABS(N13),"NA"),"NA")),"NA"))</f>
        <v>NA</v>
      </c>
      <c r="R13" s="7" t="str">
        <f>IF(I13="p",(IF(ISNUMBER(N13),IF(ISNUMBER(M13),(N13-M13)/ABS(M13),"NA"),"NA")),IF(I13="q",(IF(ISNUMBER(N13),IF(ISNUMBER(M13),(M13-N13)/ABS(N13),"NA"),"NA")),"NA"))</f>
        <v>NA</v>
      </c>
      <c r="S13" s="69">
        <f>IF(OR(I13="p",I13="q"),COUNTIF(D13,"Yes")+COUNTIF(C13,"Yes"),"")</f>
        <v>2</v>
      </c>
      <c r="T13" s="119"/>
      <c r="U13" s="89"/>
      <c r="V13" s="89"/>
      <c r="W13" s="89"/>
      <c r="X13" s="89"/>
      <c r="Y13" s="89"/>
      <c r="Z13" s="89"/>
      <c r="AA13" s="89"/>
      <c r="AB13" s="89"/>
      <c r="AC13" s="90"/>
      <c r="AD13" s="91"/>
    </row>
    <row r="14" spans="1:33" ht="18" customHeight="1" x14ac:dyDescent="0.2">
      <c r="A14" s="69"/>
      <c r="B14" s="106"/>
      <c r="C14" s="30" t="s">
        <v>94</v>
      </c>
      <c r="D14" s="16"/>
      <c r="E14" s="16"/>
      <c r="F14" s="12"/>
      <c r="G14" s="12"/>
      <c r="H14" s="13"/>
      <c r="I14" s="13"/>
      <c r="J14" s="2"/>
      <c r="K14" s="2"/>
      <c r="L14" s="3"/>
      <c r="M14" s="3"/>
      <c r="N14" s="3"/>
      <c r="O14" s="3"/>
      <c r="P14" s="111"/>
      <c r="Q14" s="111"/>
      <c r="R14" s="112"/>
      <c r="S14" s="34"/>
      <c r="T14" s="94"/>
      <c r="U14" s="95"/>
      <c r="V14" s="95"/>
      <c r="W14" s="95"/>
      <c r="X14" s="95"/>
      <c r="Y14" s="95"/>
      <c r="Z14" s="95"/>
      <c r="AA14" s="95"/>
      <c r="AB14" s="95"/>
      <c r="AC14" s="95"/>
      <c r="AD14" s="91"/>
    </row>
    <row r="15" spans="1:33" ht="30" customHeight="1" x14ac:dyDescent="0.25">
      <c r="A15" s="69">
        <v>3</v>
      </c>
      <c r="B15" s="107" t="str">
        <f>C14</f>
        <v>Visits to Key Customers</v>
      </c>
      <c r="C15" s="85" t="s">
        <v>41</v>
      </c>
      <c r="D15" s="85" t="s">
        <v>40</v>
      </c>
      <c r="E15" s="27" t="s">
        <v>51</v>
      </c>
      <c r="F15" s="27" t="s">
        <v>54</v>
      </c>
      <c r="G15" s="28" t="s">
        <v>91</v>
      </c>
      <c r="H15" s="36">
        <v>48</v>
      </c>
      <c r="I15" s="1" t="s">
        <v>3</v>
      </c>
      <c r="J15" s="4"/>
      <c r="K15" s="4"/>
      <c r="L15" s="4"/>
      <c r="M15" s="4"/>
      <c r="N15" s="4"/>
      <c r="O15" s="9"/>
      <c r="P15" s="6"/>
      <c r="Q15" s="7" t="str">
        <f>IF(I15="p",(IF(ISNUMBER(N15),IF(ISNUMBER(H15),(N15-H15)/ABS(H15),"NA"),"NA")),IF(I15="q",(IF(ISNUMBER(N15),IF(ISNUMBER(H15),(H15-N15)/ABS(N15),"NA"),"NA")),"NA"))</f>
        <v>NA</v>
      </c>
      <c r="R15" s="7" t="str">
        <f>IF(I15="p",(IF(ISNUMBER(N15),IF(ISNUMBER(M15),(N15-M15)/ABS(M15),"NA"),"NA")),IF(I15="q",(IF(ISNUMBER(N15),IF(ISNUMBER(M15),(M15-N15)/ABS(N15),"NA"),"NA")),"NA"))</f>
        <v>NA</v>
      </c>
      <c r="S15" s="69">
        <f>IF(OR(I15="p",I15="q"),COUNTIF(D15,"Yes")+COUNTIF(C15,"Yes"),"")</f>
        <v>1</v>
      </c>
      <c r="T15" s="119"/>
      <c r="U15" s="89"/>
      <c r="V15" s="89"/>
      <c r="W15" s="89"/>
      <c r="X15" s="89"/>
      <c r="Y15" s="89"/>
      <c r="Z15" s="89"/>
      <c r="AA15" s="89"/>
      <c r="AB15" s="89"/>
      <c r="AC15" s="90"/>
      <c r="AD15" s="91"/>
    </row>
    <row r="16" spans="1:33" ht="18" customHeight="1" x14ac:dyDescent="0.2">
      <c r="A16" s="69"/>
      <c r="B16" s="106"/>
      <c r="C16" s="30"/>
      <c r="D16" s="16"/>
      <c r="E16" s="16"/>
      <c r="F16" s="12"/>
      <c r="G16" s="12"/>
      <c r="H16" s="13"/>
      <c r="I16" s="13"/>
      <c r="J16" s="2"/>
      <c r="K16" s="2"/>
      <c r="L16" s="3"/>
      <c r="M16" s="3"/>
      <c r="N16" s="3"/>
      <c r="O16" s="3"/>
      <c r="P16" s="111"/>
      <c r="Q16" s="111"/>
      <c r="R16" s="112"/>
      <c r="S16" s="34"/>
      <c r="T16" s="94"/>
      <c r="U16" s="95"/>
      <c r="V16" s="95"/>
      <c r="W16" s="95"/>
      <c r="X16" s="95"/>
      <c r="Y16" s="95"/>
      <c r="Z16" s="95"/>
      <c r="AA16" s="95"/>
      <c r="AB16" s="95"/>
      <c r="AC16" s="95"/>
      <c r="AD16" s="91"/>
    </row>
    <row r="17" spans="1:30" ht="30" customHeight="1" x14ac:dyDescent="0.25">
      <c r="A17" s="69">
        <v>4</v>
      </c>
      <c r="B17" s="107">
        <f>C16</f>
        <v>0</v>
      </c>
      <c r="C17" s="85"/>
      <c r="D17" s="85"/>
      <c r="E17" s="27"/>
      <c r="F17" s="27"/>
      <c r="G17" s="28"/>
      <c r="H17" s="29"/>
      <c r="I17" s="1"/>
      <c r="J17" s="10"/>
      <c r="K17" s="10"/>
      <c r="L17" s="10"/>
      <c r="M17" s="10"/>
      <c r="N17" s="10"/>
      <c r="O17" s="4"/>
      <c r="P17" s="6"/>
      <c r="Q17" s="7" t="str">
        <f>IF(I17="p",(IF(ISNUMBER(N17),IF(ISNUMBER(H17),(N17-H17)/ABS(H17),"NA"),"NA")),IF(I17="q",(IF(ISNUMBER(N17),IF(ISNUMBER(H17),(H17-N17)/ABS(N17),"NA"),"NA")),"NA"))</f>
        <v>NA</v>
      </c>
      <c r="R17" s="7" t="str">
        <f>IF(I17="p",(IF(ISNUMBER(N17),IF(ISNUMBER(M17),(N17-M17)/ABS(M17),"NA"),"NA")),IF(I17="q",(IF(ISNUMBER(N17),IF(ISNUMBER(M17),(M17-N17)/ABS(N17),"NA"),"NA")),"NA"))</f>
        <v>NA</v>
      </c>
      <c r="S17" s="69" t="str">
        <f>IF(OR(I17="p",I17="q"),COUNTIF(D17,"Yes")+COUNTIF(C17,"Yes"),"")</f>
        <v/>
      </c>
      <c r="T17" s="119"/>
      <c r="U17" s="89"/>
      <c r="V17" s="89"/>
      <c r="W17" s="89"/>
      <c r="X17" s="89"/>
      <c r="Y17" s="89"/>
      <c r="Z17" s="89"/>
      <c r="AA17" s="89"/>
      <c r="AB17" s="89"/>
      <c r="AC17" s="90"/>
      <c r="AD17" s="91"/>
    </row>
    <row r="18" spans="1:30" ht="18" customHeight="1" x14ac:dyDescent="0.2">
      <c r="A18" s="69"/>
      <c r="B18" s="106"/>
      <c r="C18" s="30"/>
      <c r="D18" s="16"/>
      <c r="E18" s="16"/>
      <c r="F18" s="12"/>
      <c r="G18" s="12"/>
      <c r="H18" s="13"/>
      <c r="I18" s="13"/>
      <c r="J18" s="2"/>
      <c r="K18" s="2"/>
      <c r="L18" s="3"/>
      <c r="M18" s="3"/>
      <c r="N18" s="3"/>
      <c r="O18" s="3"/>
      <c r="P18" s="111"/>
      <c r="Q18" s="111"/>
      <c r="R18" s="112"/>
      <c r="S18" s="34"/>
      <c r="T18" s="94"/>
      <c r="U18" s="95"/>
      <c r="V18" s="95"/>
      <c r="W18" s="95"/>
      <c r="X18" s="95"/>
      <c r="Y18" s="95"/>
      <c r="Z18" s="95"/>
      <c r="AA18" s="95"/>
      <c r="AB18" s="95"/>
      <c r="AC18" s="96"/>
      <c r="AD18" s="91"/>
    </row>
    <row r="19" spans="1:30" ht="30" customHeight="1" x14ac:dyDescent="0.25">
      <c r="A19" s="69">
        <v>5</v>
      </c>
      <c r="B19" s="107">
        <f>C18</f>
        <v>0</v>
      </c>
      <c r="C19" s="85"/>
      <c r="D19" s="85"/>
      <c r="E19" s="27"/>
      <c r="F19" s="27"/>
      <c r="G19" s="28"/>
      <c r="H19" s="35"/>
      <c r="I19" s="1"/>
      <c r="J19" s="4"/>
      <c r="K19" s="4"/>
      <c r="L19" s="4"/>
      <c r="M19" s="4"/>
      <c r="N19" s="17"/>
      <c r="O19" s="8"/>
      <c r="P19" s="6"/>
      <c r="Q19" s="7" t="str">
        <f>IF(I19="p",(IF(ISNUMBER(N19),IF(ISNUMBER(H19),(N19-H19)/ABS(H19),"NA"),"NA")),IF(I19="q",(IF(ISNUMBER(N19),IF(ISNUMBER(H19),(H19-N19)/ABS(N19),"NA"),"NA")),"NA"))</f>
        <v>NA</v>
      </c>
      <c r="R19" s="7" t="str">
        <f>IF(I19="p",(IF(ISNUMBER(N19),IF(ISNUMBER(M19),(N19-M19)/ABS(M19),"NA"),"NA")),IF(I19="q",(IF(ISNUMBER(N19),IF(ISNUMBER(M19),(M19-N19)/ABS(N19),"NA"),"NA")),"NA"))</f>
        <v>NA</v>
      </c>
      <c r="S19" s="69" t="str">
        <f>IF(OR(I19="p",I19="q"),COUNTIF(D19,"Yes")+COUNTIF(C19,"Yes"),"")</f>
        <v/>
      </c>
      <c r="T19" s="119"/>
      <c r="U19" s="89"/>
      <c r="V19" s="89"/>
      <c r="W19" s="89"/>
      <c r="X19" s="89"/>
      <c r="Y19" s="89"/>
      <c r="Z19" s="89"/>
      <c r="AA19" s="89"/>
      <c r="AB19" s="89"/>
      <c r="AC19" s="90"/>
      <c r="AD19" s="91"/>
    </row>
    <row r="20" spans="1:30" x14ac:dyDescent="0.25">
      <c r="A20" s="69"/>
      <c r="B20" s="108"/>
      <c r="C20" s="43"/>
      <c r="D20" s="44"/>
      <c r="E20" s="45"/>
      <c r="F20" s="45"/>
      <c r="G20" s="45"/>
      <c r="H20" s="46"/>
      <c r="I20" s="46"/>
      <c r="J20" s="47"/>
      <c r="K20" s="47"/>
      <c r="L20" s="48"/>
      <c r="M20" s="48"/>
      <c r="N20" s="48"/>
      <c r="O20" s="48"/>
      <c r="P20" s="109"/>
      <c r="Q20" s="109"/>
      <c r="R20" s="110"/>
      <c r="S20" s="34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1"/>
    </row>
    <row r="21" spans="1:30" x14ac:dyDescent="0.25">
      <c r="A21" s="69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</row>
    <row r="22" spans="1:30" x14ac:dyDescent="0.25">
      <c r="A22" s="65"/>
    </row>
    <row r="23" spans="1:30" x14ac:dyDescent="0.25">
      <c r="B23" s="14"/>
      <c r="C23" s="14" t="s">
        <v>12</v>
      </c>
      <c r="D23" s="14"/>
      <c r="J23" s="14" t="s">
        <v>26</v>
      </c>
    </row>
    <row r="24" spans="1:30" ht="15" customHeight="1" x14ac:dyDescent="0.25">
      <c r="B24" s="65"/>
      <c r="C24" s="158" t="s">
        <v>9</v>
      </c>
      <c r="D24" s="24" t="s">
        <v>11</v>
      </c>
      <c r="E24" s="24"/>
      <c r="F24" s="19"/>
      <c r="G24" s="19"/>
      <c r="H24" s="18"/>
      <c r="I24" s="162"/>
      <c r="J24" s="25"/>
      <c r="K24" s="26"/>
      <c r="L24" s="26"/>
      <c r="M24" s="26"/>
      <c r="N24" s="26"/>
      <c r="O24" s="26"/>
      <c r="P24" s="26"/>
      <c r="Q24" s="26"/>
      <c r="R24" s="49"/>
    </row>
    <row r="25" spans="1:30" ht="15" customHeight="1" x14ac:dyDescent="0.25">
      <c r="B25" s="66"/>
      <c r="C25" s="159" t="s">
        <v>3</v>
      </c>
      <c r="D25" s="24" t="s">
        <v>4</v>
      </c>
      <c r="E25" s="24"/>
      <c r="F25" s="19"/>
      <c r="G25" s="19"/>
      <c r="H25" s="18"/>
      <c r="I25" s="162"/>
      <c r="J25" s="25"/>
      <c r="K25" s="26"/>
      <c r="L25" s="26"/>
      <c r="M25" s="26"/>
      <c r="N25" s="26"/>
      <c r="O25" s="26"/>
      <c r="P25" s="26"/>
      <c r="Q25" s="26"/>
      <c r="R25" s="49"/>
    </row>
    <row r="26" spans="1:30" ht="15" customHeight="1" x14ac:dyDescent="0.25">
      <c r="B26" s="67"/>
      <c r="C26" s="160" t="s">
        <v>5</v>
      </c>
      <c r="D26" s="24" t="s">
        <v>6</v>
      </c>
      <c r="E26" s="24"/>
      <c r="F26" s="20"/>
      <c r="G26" s="20"/>
      <c r="H26" s="18"/>
      <c r="I26" s="162"/>
      <c r="J26" s="25"/>
      <c r="K26" s="26"/>
      <c r="L26" s="26"/>
      <c r="M26" s="26"/>
      <c r="N26" s="26"/>
      <c r="O26" s="26"/>
      <c r="P26" s="26"/>
      <c r="Q26" s="26"/>
      <c r="R26" s="49"/>
    </row>
    <row r="27" spans="1:30" ht="15" customHeight="1" x14ac:dyDescent="0.25">
      <c r="B27" s="68"/>
      <c r="C27" s="161" t="s">
        <v>14</v>
      </c>
      <c r="D27" s="24" t="s">
        <v>7</v>
      </c>
      <c r="E27" s="24"/>
      <c r="F27" s="21"/>
      <c r="G27" s="21"/>
      <c r="H27" s="18"/>
      <c r="I27" s="162"/>
      <c r="J27" s="25"/>
      <c r="K27" s="26"/>
      <c r="L27" s="26"/>
      <c r="M27" s="26"/>
      <c r="N27" s="26"/>
      <c r="O27" s="26"/>
      <c r="P27" s="26"/>
      <c r="Q27" s="26"/>
      <c r="R27" s="49"/>
    </row>
    <row r="28" spans="1:30" ht="15" customHeight="1" x14ac:dyDescent="0.25">
      <c r="B28" s="68"/>
      <c r="C28" s="161" t="s">
        <v>21</v>
      </c>
      <c r="D28" s="24" t="s">
        <v>24</v>
      </c>
      <c r="E28" s="24"/>
      <c r="F28" s="22"/>
      <c r="G28" s="22"/>
      <c r="H28" s="18"/>
      <c r="I28" s="162"/>
      <c r="J28" s="25"/>
      <c r="K28" s="26"/>
      <c r="L28" s="26"/>
      <c r="M28" s="26"/>
      <c r="N28" s="26"/>
      <c r="O28" s="26"/>
      <c r="P28" s="26"/>
      <c r="Q28" s="26"/>
      <c r="R28" s="49"/>
    </row>
    <row r="29" spans="1:30" ht="15" customHeight="1" x14ac:dyDescent="0.25">
      <c r="B29" s="68"/>
      <c r="C29" s="161" t="s">
        <v>17</v>
      </c>
      <c r="D29" s="24" t="s">
        <v>25</v>
      </c>
      <c r="E29" s="24"/>
      <c r="F29" s="23"/>
      <c r="G29" s="23"/>
      <c r="H29" s="18"/>
      <c r="I29" s="162"/>
      <c r="J29" s="25"/>
      <c r="K29" s="26"/>
      <c r="L29" s="26"/>
      <c r="M29" s="26"/>
      <c r="N29" s="26"/>
      <c r="O29" s="26"/>
      <c r="P29" s="26"/>
      <c r="Q29" s="26"/>
      <c r="R29" s="49"/>
    </row>
    <row r="30" spans="1:30" ht="15" customHeight="1" x14ac:dyDescent="0.25">
      <c r="B30" s="68"/>
      <c r="C30" s="161" t="s">
        <v>27</v>
      </c>
      <c r="D30" s="24" t="s">
        <v>28</v>
      </c>
      <c r="E30" s="24"/>
      <c r="F30" s="23"/>
      <c r="G30" s="23"/>
      <c r="H30" s="18"/>
      <c r="I30" s="162"/>
      <c r="J30" s="25"/>
      <c r="K30" s="26"/>
      <c r="L30" s="26"/>
      <c r="M30" s="26"/>
      <c r="N30" s="26"/>
      <c r="O30" s="26"/>
      <c r="P30" s="26"/>
      <c r="Q30" s="26"/>
      <c r="R30" s="49"/>
    </row>
    <row r="31" spans="1:30" x14ac:dyDescent="0.25">
      <c r="F31" s="15"/>
      <c r="G31" s="15"/>
      <c r="H31" s="15"/>
    </row>
    <row r="32" spans="1:30" ht="15" x14ac:dyDescent="0.25">
      <c r="A32" s="11"/>
      <c r="C32" s="238" t="s">
        <v>113</v>
      </c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</row>
  </sheetData>
  <mergeCells count="13">
    <mergeCell ref="T7:V7"/>
    <mergeCell ref="C2:H3"/>
    <mergeCell ref="I2:I3"/>
    <mergeCell ref="F6:I7"/>
    <mergeCell ref="C32:R32"/>
    <mergeCell ref="C4:H5"/>
    <mergeCell ref="I4:I5"/>
    <mergeCell ref="P3:P4"/>
    <mergeCell ref="Q3:Q4"/>
    <mergeCell ref="R3:R4"/>
    <mergeCell ref="Q5:Q6"/>
    <mergeCell ref="R5:R6"/>
    <mergeCell ref="P5:P6"/>
  </mergeCells>
  <conditionalFormatting sqref="Q11:R11 Q13:R13 Q15:R15 Q17:R17 Q19:R20">
    <cfRule type="cellIs" dxfId="18" priority="3732" stopIfTrue="1" operator="lessThan">
      <formula>0</formula>
    </cfRule>
    <cfRule type="cellIs" dxfId="17" priority="3733" stopIfTrue="1" operator="greaterThan">
      <formula>0</formula>
    </cfRule>
  </conditionalFormatting>
  <conditionalFormatting sqref="Q11:R11 Q13:R13 Q15:R15 Q17:R17 Q19:R20">
    <cfRule type="cellIs" dxfId="16" priority="3731" stopIfTrue="1" operator="equal">
      <formula>"NA"</formula>
    </cfRule>
  </conditionalFormatting>
  <conditionalFormatting sqref="O11 O15 J19:O20 O13 J17:O17">
    <cfRule type="beginsWith" dxfId="15" priority="3730" operator="beginsWith" text="NA">
      <formula>LEFT(J11,LEN("NA"))="NA"</formula>
    </cfRule>
  </conditionalFormatting>
  <conditionalFormatting sqref="O11 O15 J19:O19 O13 J17:O17">
    <cfRule type="cellIs" dxfId="14" priority="3729" operator="equal">
      <formula>"?"</formula>
    </cfRule>
  </conditionalFormatting>
  <conditionalFormatting sqref="B11 B13 B15 B17:D17 B19:D20">
    <cfRule type="cellIs" dxfId="13" priority="3718" operator="equal">
      <formula>"No"</formula>
    </cfRule>
    <cfRule type="cellIs" dxfId="12" priority="3719" operator="equal">
      <formula>"Yes"</formula>
    </cfRule>
  </conditionalFormatting>
  <conditionalFormatting sqref="I17 I19">
    <cfRule type="cellIs" dxfId="11" priority="3717" operator="equal">
      <formula>"q"</formula>
    </cfRule>
  </conditionalFormatting>
  <conditionalFormatting sqref="U10">
    <cfRule type="beginsWith" dxfId="10" priority="158" operator="beginsWith" text="NA">
      <formula>LEFT(U10,LEN("NA"))="NA"</formula>
    </cfRule>
  </conditionalFormatting>
  <conditionalFormatting sqref="U14">
    <cfRule type="beginsWith" dxfId="9" priority="137" operator="beginsWith" text="NA">
      <formula>LEFT(U14,LEN("NA"))="NA"</formula>
    </cfRule>
  </conditionalFormatting>
  <conditionalFormatting sqref="U12">
    <cfRule type="beginsWith" dxfId="8" priority="138" operator="beginsWith" text="NA">
      <formula>LEFT(U12,LEN("NA"))="NA"</formula>
    </cfRule>
  </conditionalFormatting>
  <conditionalFormatting sqref="U16">
    <cfRule type="beginsWith" dxfId="7" priority="136" operator="beginsWith" text="NA">
      <formula>LEFT(U16,LEN("NA"))="NA"</formula>
    </cfRule>
  </conditionalFormatting>
  <conditionalFormatting sqref="U18">
    <cfRule type="beginsWith" dxfId="6" priority="135" operator="beginsWith" text="NA">
      <formula>LEFT(U18,LEN("NA"))="NA"</formula>
    </cfRule>
  </conditionalFormatting>
  <conditionalFormatting sqref="Q11:R11 Q13:R13 Q15:R15 Q17:R17 Q19:R19">
    <cfRule type="containsErrors" dxfId="5" priority="3735">
      <formula>ISERROR(Q11)</formula>
    </cfRule>
  </conditionalFormatting>
  <conditionalFormatting sqref="J11:N11 J15:N15 J13:N13">
    <cfRule type="beginsWith" dxfId="4" priority="5" operator="beginsWith" text="NA">
      <formula>LEFT(J11,LEN("NA"))="NA"</formula>
    </cfRule>
  </conditionalFormatting>
  <conditionalFormatting sqref="J11:N11 J15:N15 J13:N13">
    <cfRule type="cellIs" dxfId="3" priority="4" operator="equal">
      <formula>"?"</formula>
    </cfRule>
  </conditionalFormatting>
  <conditionalFormatting sqref="C11:D11 C13:D13 C15:D15">
    <cfRule type="cellIs" dxfId="2" priority="2" operator="equal">
      <formula>"No"</formula>
    </cfRule>
    <cfRule type="cellIs" dxfId="1" priority="3" operator="equal">
      <formula>"Yes"</formula>
    </cfRule>
  </conditionalFormatting>
  <conditionalFormatting sqref="I11 I15 I13">
    <cfRule type="cellIs" dxfId="0" priority="1" operator="equal">
      <formula>"q"</formula>
    </cfRule>
  </conditionalFormatting>
  <dataValidations disablePrompts="1" count="3">
    <dataValidation type="list" allowBlank="1" showInputMessage="1" showErrorMessage="1" sqref="C19:D19 C17:D17 C15:D15 C11:D11 C13:D13">
      <formula1>$AE$9:$AG$9</formula1>
    </dataValidation>
    <dataValidation type="list" allowBlank="1" showInputMessage="1" showErrorMessage="1" sqref="E17 E19 E11 E13 E15">
      <formula1>$AE$1:$AE$7</formula1>
    </dataValidation>
    <dataValidation showDropDown="1" showInputMessage="1" showErrorMessage="1" sqref="B10:B20"/>
  </dataValidations>
  <hyperlinks>
    <hyperlink ref="C7" location="Main!A1" display="◄ Back to Main Page"/>
    <hyperlink ref="C32" r:id="rId1"/>
  </hyperlinks>
  <printOptions horizontalCentered="1"/>
  <pageMargins left="0.1" right="0.1" top="0.5" bottom="0.5" header="0.1" footer="0.1"/>
  <pageSetup scale="6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Main</vt:lpstr>
      <vt:lpstr>Sales</vt:lpstr>
      <vt:lpstr>Main!Print_Area</vt:lpstr>
      <vt:lpstr>Sales!Print_Area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2021-01-28T12:27:10Z</dcterms:modified>
</cp:coreProperties>
</file>