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25" windowWidth="14805" windowHeight="7890"/>
  </bookViews>
  <sheets>
    <sheet name="Worksheet" sheetId="1" r:id="rId1"/>
  </sheets>
  <definedNames>
    <definedName name="_xlnm.Print_Area" localSheetId="0">Worksheet!$A$1:$N$33</definedName>
  </definedNames>
  <calcPr calcId="162913"/>
</workbook>
</file>

<file path=xl/calcChain.xml><?xml version="1.0" encoding="utf-8"?>
<calcChain xmlns="http://schemas.openxmlformats.org/spreadsheetml/2006/main">
  <c r="F29" i="1" l="1"/>
  <c r="I17" i="1"/>
  <c r="I22" i="1"/>
  <c r="I6" i="1"/>
  <c r="F28" i="1" s="1"/>
  <c r="I11" i="1" l="1"/>
  <c r="I27" i="1"/>
  <c r="I16" i="1" l="1"/>
  <c r="D29" i="1" s="1"/>
  <c r="H29" i="1"/>
  <c r="G29" i="1" s="1"/>
  <c r="J27" i="1"/>
  <c r="K27" i="1" s="1"/>
  <c r="D28" i="1" l="1"/>
  <c r="J16" i="1"/>
  <c r="K16" i="1" s="1"/>
  <c r="K28" i="1" s="1"/>
  <c r="K29" i="1" s="1"/>
  <c r="L27" i="1"/>
  <c r="J28" i="1" l="1"/>
  <c r="J29" i="1" s="1"/>
  <c r="L16" i="1"/>
  <c r="L28" i="1" s="1"/>
  <c r="L29" i="1" s="1"/>
</calcChain>
</file>

<file path=xl/sharedStrings.xml><?xml version="1.0" encoding="utf-8"?>
<sst xmlns="http://schemas.openxmlformats.org/spreadsheetml/2006/main" count="61" uniqueCount="60">
  <si>
    <t>Cost Benefit Analysis</t>
  </si>
  <si>
    <t>C
O
S
T
S</t>
  </si>
  <si>
    <t>Assumptions/Comments</t>
  </si>
  <si>
    <t>B
E
N
E
F
I
T
S</t>
  </si>
  <si>
    <t>$</t>
  </si>
  <si>
    <t>Description</t>
  </si>
  <si>
    <t>Cost/Benefit</t>
  </si>
  <si>
    <t>Year-2</t>
  </si>
  <si>
    <t>Year-3</t>
  </si>
  <si>
    <t>E.g.: $/unit</t>
  </si>
  <si>
    <t>All entries have to be in terms of dollars (for example, the number of hours need to be multiplied by internal labor cost/hour)</t>
  </si>
  <si>
    <t>Guidelines:</t>
  </si>
  <si>
    <t>Definitions:</t>
  </si>
  <si>
    <t>Financial analyst</t>
  </si>
  <si>
    <t>ROI</t>
  </si>
  <si>
    <t>Monthly payback period</t>
  </si>
  <si>
    <t>Net cash flow</t>
  </si>
  <si>
    <t>Net gains</t>
  </si>
  <si>
    <t>Instructions:</t>
  </si>
  <si>
    <t>Always focus on hard savings, but soft savings should be quantified as far as possible</t>
  </si>
  <si>
    <t>For simplicity, the analysis results are expressed as a payback period and as a benefit-cost ratio assuming that all projects are short-term in nature</t>
  </si>
  <si>
    <t>If the project does not end at the beginning of the calendar year, then enter in the 'first year months' the number of months after the project completion and before the end of the year</t>
  </si>
  <si>
    <t>When gains are made during the project implementation period, both the 'analysis horizon' and the 'first year months' should have the same value (only valid when the period is less than 1 year)</t>
  </si>
  <si>
    <t>Benefit-cost ratio</t>
  </si>
  <si>
    <t>Project/solution title</t>
  </si>
  <si>
    <t>Sponsor</t>
  </si>
  <si>
    <t>Unit</t>
  </si>
  <si>
    <t>Entry/Quantity</t>
  </si>
  <si>
    <t>Monthly payback</t>
  </si>
  <si>
    <t>This worksheet allows to comparing among several solutions or projects to select the one that offers the greatest return against the cost of implementation.</t>
  </si>
  <si>
    <t>Final/Total</t>
  </si>
  <si>
    <r>
      <t xml:space="preserve">You need only to fill the </t>
    </r>
    <r>
      <rPr>
        <b/>
        <sz val="9"/>
        <color theme="0"/>
        <rFont val="Calibri"/>
        <family val="2"/>
        <scheme val="minor"/>
      </rPr>
      <t>white</t>
    </r>
    <r>
      <rPr>
        <sz val="9"/>
        <color theme="1" tint="0.499984740745262"/>
        <rFont val="Calibri"/>
        <family val="2"/>
        <scheme val="minor"/>
      </rPr>
      <t xml:space="preserve"> and </t>
    </r>
    <r>
      <rPr>
        <b/>
        <sz val="9"/>
        <color rgb="FFFFFF00"/>
        <rFont val="Calibri"/>
        <family val="2"/>
        <scheme val="minor"/>
      </rPr>
      <t>yellow</t>
    </r>
    <r>
      <rPr>
        <sz val="9"/>
        <color theme="1" tint="0.499984740745262"/>
        <rFont val="Calibri"/>
        <family val="2"/>
        <scheme val="minor"/>
      </rPr>
      <t xml:space="preserve"> cells (start with the </t>
    </r>
    <r>
      <rPr>
        <b/>
        <sz val="9"/>
        <color rgb="FFFFFF00"/>
        <rFont val="Calibri"/>
        <family val="2"/>
        <scheme val="minor"/>
      </rPr>
      <t>yellow</t>
    </r>
    <r>
      <rPr>
        <sz val="9"/>
        <color theme="1" tint="0.499984740745262"/>
        <rFont val="Calibri"/>
        <family val="2"/>
        <scheme val="minor"/>
      </rPr>
      <t xml:space="preserve"> cells).</t>
    </r>
  </si>
  <si>
    <r>
      <rPr>
        <b/>
        <sz val="11"/>
        <rFont val="Calibri"/>
        <family val="2"/>
        <scheme val="minor"/>
      </rPr>
      <t>Implementation costs</t>
    </r>
    <r>
      <rPr>
        <sz val="11"/>
        <rFont val="Calibri"/>
        <family val="2"/>
        <scheme val="minor"/>
      </rPr>
      <t xml:space="preserve"> </t>
    </r>
    <r>
      <rPr>
        <sz val="11"/>
        <color theme="1" tint="0.499984740745262"/>
        <rFont val="Calibri"/>
        <family val="2"/>
        <scheme val="minor"/>
      </rPr>
      <t>(one time)</t>
    </r>
  </si>
  <si>
    <r>
      <rPr>
        <b/>
        <sz val="11"/>
        <rFont val="Calibri"/>
        <family val="2"/>
        <scheme val="minor"/>
      </rPr>
      <t>Ongoing costs</t>
    </r>
    <r>
      <rPr>
        <sz val="11"/>
        <rFont val="Calibri"/>
        <family val="2"/>
        <scheme val="minor"/>
      </rPr>
      <t xml:space="preserve"> </t>
    </r>
    <r>
      <rPr>
        <sz val="11"/>
        <color theme="1" tint="0.499984740745262"/>
        <rFont val="Calibri"/>
        <family val="2"/>
        <scheme val="minor"/>
      </rPr>
      <t>(monthly)</t>
    </r>
  </si>
  <si>
    <r>
      <t xml:space="preserve">Analysis horizon </t>
    </r>
    <r>
      <rPr>
        <sz val="11"/>
        <color theme="1" tint="0.499984740745262"/>
        <rFont val="Calibri"/>
        <family val="2"/>
        <scheme val="minor"/>
      </rPr>
      <t>(in months)</t>
    </r>
  </si>
  <si>
    <r>
      <t xml:space="preserve">First year months </t>
    </r>
    <r>
      <rPr>
        <sz val="11"/>
        <color theme="1" tint="0.499984740745262"/>
        <rFont val="Calibri"/>
        <family val="2"/>
        <scheme val="minor"/>
      </rPr>
      <t>(maximum 12)</t>
    </r>
  </si>
  <si>
    <r>
      <rPr>
        <b/>
        <sz val="11"/>
        <rFont val="Calibri"/>
        <family val="2"/>
        <scheme val="minor"/>
      </rPr>
      <t xml:space="preserve"> &gt;&gt;&gt;Total Costs</t>
    </r>
    <r>
      <rPr>
        <sz val="11"/>
        <rFont val="Calibri"/>
        <family val="2"/>
        <scheme val="minor"/>
      </rPr>
      <t xml:space="preserve"> </t>
    </r>
    <r>
      <rPr>
        <sz val="11"/>
        <color theme="1" tint="0.499984740745262"/>
        <rFont val="Calibri"/>
        <family val="2"/>
        <scheme val="minor"/>
      </rPr>
      <t>(monthly)</t>
    </r>
  </si>
  <si>
    <r>
      <rPr>
        <b/>
        <sz val="11"/>
        <rFont val="Calibri"/>
        <family val="2"/>
        <scheme val="minor"/>
      </rPr>
      <t>Hard and soft savings</t>
    </r>
    <r>
      <rPr>
        <sz val="11"/>
        <rFont val="Calibri"/>
        <family val="2"/>
        <scheme val="minor"/>
      </rPr>
      <t xml:space="preserve"> </t>
    </r>
    <r>
      <rPr>
        <sz val="11"/>
        <color theme="1" tint="0.499984740745262"/>
        <rFont val="Calibri"/>
        <family val="2"/>
        <scheme val="minor"/>
      </rPr>
      <t>(monthly)</t>
    </r>
  </si>
  <si>
    <r>
      <t xml:space="preserve">Savings </t>
    </r>
    <r>
      <rPr>
        <sz val="11"/>
        <color theme="1" tint="0.499984740745262"/>
        <rFont val="Calibri"/>
        <family val="2"/>
        <scheme val="minor"/>
      </rPr>
      <t>(one time)</t>
    </r>
  </si>
  <si>
    <r>
      <rPr>
        <b/>
        <sz val="11"/>
        <rFont val="Calibri"/>
        <family val="2"/>
        <scheme val="minor"/>
      </rPr>
      <t xml:space="preserve"> &gt;&gt;&gt;Total benefits</t>
    </r>
    <r>
      <rPr>
        <sz val="11"/>
        <rFont val="Calibri"/>
        <family val="2"/>
        <scheme val="minor"/>
      </rPr>
      <t xml:space="preserve"> </t>
    </r>
    <r>
      <rPr>
        <sz val="11"/>
        <color theme="1" tint="0.499984740745262"/>
        <rFont val="Calibri"/>
        <family val="2"/>
        <scheme val="minor"/>
      </rPr>
      <t>(monthly)</t>
    </r>
  </si>
  <si>
    <t>Year-1/partial year</t>
  </si>
  <si>
    <r>
      <rPr>
        <b/>
        <sz val="9"/>
        <color theme="0" tint="-0.499984740745262"/>
        <rFont val="Calibri"/>
        <family val="2"/>
        <scheme val="minor"/>
      </rPr>
      <t xml:space="preserve">1st: </t>
    </r>
    <r>
      <rPr>
        <sz val="9"/>
        <color theme="0" tint="-0.499984740745262"/>
        <rFont val="Calibri"/>
        <family val="2"/>
        <scheme val="minor"/>
      </rPr>
      <t xml:space="preserve">Select only those projects that show the greatest potential.    </t>
    </r>
    <r>
      <rPr>
        <b/>
        <sz val="9"/>
        <color theme="0" tint="-0.499984740745262"/>
        <rFont val="Calibri"/>
        <family val="2"/>
        <scheme val="minor"/>
      </rPr>
      <t xml:space="preserve">2nd: </t>
    </r>
    <r>
      <rPr>
        <sz val="9"/>
        <color theme="0" tint="-0.499984740745262"/>
        <rFont val="Calibri"/>
        <family val="2"/>
        <scheme val="minor"/>
      </rPr>
      <t>Brainstorm the costs and benefits of each project.</t>
    </r>
  </si>
  <si>
    <r>
      <rPr>
        <b/>
        <sz val="9"/>
        <color theme="0" tint="-0.499984740745262"/>
        <rFont val="Calibri"/>
        <family val="2"/>
        <scheme val="minor"/>
      </rPr>
      <t>3rd:</t>
    </r>
    <r>
      <rPr>
        <sz val="9"/>
        <color theme="0" tint="-0.499984740745262"/>
        <rFont val="Calibri"/>
        <family val="2"/>
        <scheme val="minor"/>
      </rPr>
      <t xml:space="preserve"> Fill out the details in a worksheet per alternative including the analysis horizon that you think appropriate.    </t>
    </r>
    <r>
      <rPr>
        <b/>
        <sz val="9"/>
        <color theme="0" tint="-0.499984740745262"/>
        <rFont val="Calibri"/>
        <family val="2"/>
        <scheme val="minor"/>
      </rPr>
      <t>4th:</t>
    </r>
    <r>
      <rPr>
        <sz val="9"/>
        <color theme="0" tint="-0.499984740745262"/>
        <rFont val="Calibri"/>
        <family val="2"/>
        <scheme val="minor"/>
      </rPr>
      <t xml:space="preserve"> Compare the alternatives using either the payback period or the benefits-cost ratio.</t>
    </r>
  </si>
  <si>
    <r>
      <t xml:space="preserve">Average labor cost </t>
    </r>
    <r>
      <rPr>
        <sz val="11"/>
        <color theme="1" tint="0.499984740745262"/>
        <rFont val="Calibri"/>
        <family val="2"/>
        <scheme val="minor"/>
      </rPr>
      <t>(hourly / daily)</t>
    </r>
  </si>
  <si>
    <t>$, hours, units</t>
  </si>
  <si>
    <r>
      <rPr>
        <b/>
        <sz val="9"/>
        <color theme="0" tint="-0.499984740745262"/>
        <rFont val="Calibri"/>
        <family val="2"/>
        <scheme val="minor"/>
      </rPr>
      <t>Payback period</t>
    </r>
    <r>
      <rPr>
        <sz val="9"/>
        <color theme="0" tint="-0.499984740745262"/>
        <rFont val="Calibri"/>
        <family val="2"/>
        <scheme val="minor"/>
      </rPr>
      <t xml:space="preserve"> - the period of time, expressed in months, that a project requires to recover the money invested in it (including the one-time savings which are often excluded by some calculators)</t>
    </r>
  </si>
  <si>
    <r>
      <rPr>
        <b/>
        <sz val="9"/>
        <color theme="0" tint="-0.499984740745262"/>
        <rFont val="Calibri"/>
        <family val="2"/>
        <scheme val="minor"/>
      </rPr>
      <t>Benefit-cost ratio</t>
    </r>
    <r>
      <rPr>
        <sz val="9"/>
        <color theme="0" tint="-0.499984740745262"/>
        <rFont val="Calibri"/>
        <family val="2"/>
        <scheme val="minor"/>
      </rPr>
      <t xml:space="preserve"> - an indicator that is often used to decide whether the benefits of a given project or solution outweigh the actual costs (the higher the ratio the better the investment)</t>
    </r>
  </si>
  <si>
    <r>
      <rPr>
        <b/>
        <sz val="9"/>
        <color theme="0" tint="-0.499984740745262"/>
        <rFont val="Calibri"/>
        <family val="2"/>
        <scheme val="minor"/>
      </rPr>
      <t>Analysis horizon</t>
    </r>
    <r>
      <rPr>
        <sz val="9"/>
        <color theme="0" tint="-0.499984740745262"/>
        <rFont val="Calibri"/>
        <family val="2"/>
        <scheme val="minor"/>
      </rPr>
      <t xml:space="preserve"> - the number of months the project is expected to be utilized before replacement or major upgrade</t>
    </r>
  </si>
  <si>
    <r>
      <rPr>
        <b/>
        <sz val="9"/>
        <color theme="0" tint="-0.499984740745262"/>
        <rFont val="Calibri"/>
        <family val="2"/>
        <scheme val="minor"/>
      </rPr>
      <t>One-time savings</t>
    </r>
    <r>
      <rPr>
        <sz val="9"/>
        <color theme="0" tint="-0.499984740745262"/>
        <rFont val="Calibri"/>
        <family val="2"/>
        <scheme val="minor"/>
      </rPr>
      <t xml:space="preserve"> - examples are value of inventory reduction and sale of unneeded assets</t>
    </r>
  </si>
  <si>
    <r>
      <rPr>
        <b/>
        <sz val="9"/>
        <color theme="0" tint="-0.499984740745262"/>
        <rFont val="Calibri"/>
        <family val="2"/>
        <scheme val="minor"/>
      </rPr>
      <t>Soft savings</t>
    </r>
    <r>
      <rPr>
        <sz val="9"/>
        <color theme="0" tint="-0.499984740745262"/>
        <rFont val="Calibri"/>
        <family val="2"/>
        <scheme val="minor"/>
      </rPr>
      <t xml:space="preserve"> - the indirect benefits which are difficult measure (they are mainly improved yield of a business process, the increased stakeholder satisfaction and the increased safety in the workplace)</t>
    </r>
  </si>
  <si>
    <r>
      <rPr>
        <b/>
        <sz val="9"/>
        <color theme="0" tint="-0.499984740745262"/>
        <rFont val="Calibri"/>
        <family val="2"/>
        <scheme val="minor"/>
      </rPr>
      <t>Hard savings</t>
    </r>
    <r>
      <rPr>
        <sz val="9"/>
        <color theme="0" tint="-0.499984740745262"/>
        <rFont val="Calibri"/>
        <family val="2"/>
        <scheme val="minor"/>
      </rPr>
      <t xml:space="preserve"> - the direct benefits that affect the bottom line and can directly improve the financial performance of the organization (examples are: sales/price increase, cost reduction and productivity savings)</t>
    </r>
  </si>
  <si>
    <r>
      <rPr>
        <b/>
        <sz val="9"/>
        <color theme="0" tint="-0.499984740745262"/>
        <rFont val="Calibri"/>
        <family val="2"/>
        <scheme val="minor"/>
      </rPr>
      <t>Ongoing costs</t>
    </r>
    <r>
      <rPr>
        <sz val="9"/>
        <color theme="0" tint="-0.499984740745262"/>
        <rFont val="Calibri"/>
        <family val="2"/>
        <scheme val="minor"/>
      </rPr>
      <t xml:space="preserve"> include maintenance costs (monthly costs relating to the ongoing maintenance) and operational cost (internal labor, expendables, materials, supplies, etc.)</t>
    </r>
  </si>
  <si>
    <r>
      <rPr>
        <b/>
        <sz val="9"/>
        <color theme="0" tint="-0.499984740745262"/>
        <rFont val="Calibri"/>
        <family val="2"/>
        <scheme val="minor"/>
      </rPr>
      <t>Implementation costs</t>
    </r>
    <r>
      <rPr>
        <sz val="9"/>
        <color theme="0" tint="-0.499984740745262"/>
        <rFont val="Calibri"/>
        <family val="2"/>
        <scheme val="minor"/>
      </rPr>
      <t xml:space="preserve"> include capital costs (equipment, constructions, etc.), training, travel, outside professionals, lost of productivity during implementation &amp; training, implementation costs such as installation, etc.</t>
    </r>
  </si>
  <si>
    <t>Project Title:</t>
  </si>
  <si>
    <t>Buy a new equipment</t>
  </si>
  <si>
    <t>initial cost of equipment</t>
  </si>
  <si>
    <t>Installation of equipment</t>
  </si>
  <si>
    <t>Wages</t>
  </si>
  <si>
    <t>Maintenance expenses</t>
  </si>
  <si>
    <t>www.chools.in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</si>
</sst>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9" x14ac:knownFonts="1">
    <font>
      <sz val="11"/>
      <color theme="1"/>
      <name val="Calibri"/>
      <family val="2"/>
      <scheme val="minor"/>
    </font>
    <font>
      <sz val="10"/>
      <name val="Arial"/>
      <family val="2"/>
    </font>
    <font>
      <sz val="11"/>
      <color theme="3" tint="0.39997558519241921"/>
      <name val="Calibri"/>
      <family val="2"/>
      <scheme val="minor"/>
    </font>
    <font>
      <sz val="9"/>
      <name val="Calibri"/>
      <family val="2"/>
      <scheme val="minor"/>
    </font>
    <font>
      <sz val="11"/>
      <color theme="0"/>
      <name val="Calibri"/>
      <family val="2"/>
      <scheme val="minor"/>
    </font>
    <font>
      <sz val="11"/>
      <name val="Calibri"/>
      <family val="2"/>
      <scheme val="minor"/>
    </font>
    <font>
      <sz val="9"/>
      <color theme="0" tint="-0.34998626667073579"/>
      <name val="Calibri"/>
      <family val="2"/>
      <scheme val="minor"/>
    </font>
    <font>
      <sz val="9"/>
      <color theme="1" tint="0.499984740745262"/>
      <name val="Calibri"/>
      <family val="2"/>
      <scheme val="minor"/>
    </font>
    <font>
      <b/>
      <sz val="9"/>
      <color theme="0"/>
      <name val="Calibri"/>
      <family val="2"/>
      <scheme val="minor"/>
    </font>
    <font>
      <b/>
      <sz val="9"/>
      <color rgb="FFFFFF00"/>
      <name val="Calibri"/>
      <family val="2"/>
      <scheme val="minor"/>
    </font>
    <font>
      <b/>
      <sz val="9"/>
      <name val="Calibri"/>
      <family val="2"/>
      <scheme val="minor"/>
    </font>
    <font>
      <sz val="8"/>
      <name val="Calibri"/>
      <family val="2"/>
      <scheme val="minor"/>
    </font>
    <font>
      <sz val="9"/>
      <color theme="0" tint="-0.499984740745262"/>
      <name val="Calibri"/>
      <family val="2"/>
      <scheme val="minor"/>
    </font>
    <font>
      <sz val="11"/>
      <color theme="1" tint="0.499984740745262"/>
      <name val="Calibri"/>
      <family val="2"/>
      <scheme val="minor"/>
    </font>
    <font>
      <b/>
      <sz val="11"/>
      <name val="Calibri"/>
      <family val="2"/>
      <scheme val="minor"/>
    </font>
    <font>
      <sz val="11"/>
      <color theme="0" tint="-0.499984740745262"/>
      <name val="Calibri"/>
      <family val="2"/>
      <scheme val="minor"/>
    </font>
    <font>
      <sz val="11"/>
      <color rgb="FF0000CC"/>
      <name val="Calibri"/>
      <family val="2"/>
      <scheme val="minor"/>
    </font>
    <font>
      <b/>
      <sz val="11"/>
      <color theme="8" tint="-0.249977111117893"/>
      <name val="Calibri"/>
      <family val="2"/>
      <scheme val="minor"/>
    </font>
    <font>
      <sz val="11"/>
      <color theme="3" tint="0.59999389629810485"/>
      <name val="Calibri"/>
      <family val="2"/>
      <scheme val="minor"/>
    </font>
    <font>
      <b/>
      <sz val="10"/>
      <color theme="0"/>
      <name val="Calibri"/>
      <family val="2"/>
      <scheme val="minor"/>
    </font>
    <font>
      <b/>
      <sz val="9"/>
      <color theme="0" tint="-0.499984740745262"/>
      <name val="Calibri"/>
      <family val="2"/>
      <scheme val="minor"/>
    </font>
    <font>
      <b/>
      <sz val="11"/>
      <color theme="0" tint="-0.499984740745262"/>
      <name val="Calibri"/>
      <family val="2"/>
      <scheme val="minor"/>
    </font>
    <font>
      <b/>
      <sz val="11"/>
      <color theme="4" tint="-0.249977111117893"/>
      <name val="Calibri"/>
      <family val="2"/>
      <scheme val="minor"/>
    </font>
    <font>
      <sz val="11"/>
      <color theme="4" tint="-0.249977111117893"/>
      <name val="Calibri"/>
      <family val="2"/>
      <scheme val="minor"/>
    </font>
    <font>
      <b/>
      <sz val="24"/>
      <name val="Calibri"/>
      <family val="2"/>
      <scheme val="minor"/>
    </font>
    <font>
      <sz val="10"/>
      <color theme="0"/>
      <name val="Calibri"/>
      <family val="2"/>
      <scheme val="minor"/>
    </font>
    <font>
      <b/>
      <sz val="10"/>
      <name val="Calibri"/>
      <family val="2"/>
      <scheme val="minor"/>
    </font>
    <font>
      <b/>
      <sz val="10"/>
      <color theme="0" tint="-0.499984740745262"/>
      <name val="Calibri"/>
      <family val="2"/>
      <scheme val="minor"/>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CCFFFF"/>
        <bgColor indexed="64"/>
      </patternFill>
    </fill>
    <fill>
      <patternFill patternType="solid">
        <fgColor rgb="FF800080"/>
        <bgColor indexed="64"/>
      </patternFill>
    </fill>
    <fill>
      <patternFill patternType="solid">
        <fgColor theme="0" tint="-0.249977111117893"/>
        <bgColor indexed="64"/>
      </patternFill>
    </fill>
    <fill>
      <patternFill patternType="solid">
        <fgColor rgb="FF99CCFF"/>
        <bgColor indexed="64"/>
      </patternFill>
    </fill>
    <fill>
      <patternFill patternType="solid">
        <fgColor rgb="FFFFFF00"/>
        <bgColor indexed="64"/>
      </patternFill>
    </fill>
    <fill>
      <patternFill patternType="solid">
        <fgColor theme="0" tint="-0.499984740745262"/>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499984740745262"/>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style="thin">
        <color theme="0" tint="-0.249977111117893"/>
      </right>
      <top/>
      <bottom style="thin">
        <color theme="0" tint="-0.249977111117893"/>
      </bottom>
      <diagonal/>
    </border>
    <border>
      <left style="thin">
        <color theme="0" tint="-0.249977111117893"/>
      </left>
      <right style="medium">
        <color theme="0"/>
      </right>
      <top/>
      <bottom style="thin">
        <color theme="0" tint="-0.249977111117893"/>
      </bottom>
      <diagonal/>
    </border>
    <border>
      <left style="medium">
        <color theme="0"/>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right>
      <top style="thin">
        <color theme="0" tint="-0.249977111117893"/>
      </top>
      <bottom style="thin">
        <color theme="0" tint="-0.249977111117893"/>
      </bottom>
      <diagonal/>
    </border>
    <border>
      <left style="medium">
        <color theme="0"/>
      </left>
      <right style="thin">
        <color theme="0" tint="-0.249977111117893"/>
      </right>
      <top style="thin">
        <color theme="0" tint="-0.249977111117893"/>
      </top>
      <bottom style="thin">
        <color theme="0" tint="-0.499984740745262"/>
      </bottom>
      <diagonal/>
    </border>
    <border>
      <left style="thin">
        <color theme="0" tint="-0.249977111117893"/>
      </left>
      <right style="medium">
        <color theme="0"/>
      </right>
      <top style="thin">
        <color theme="0" tint="-0.249977111117893"/>
      </top>
      <bottom style="thin">
        <color theme="0" tint="-0.499984740745262"/>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style="thin">
        <color theme="0" tint="-0.249977111117893"/>
      </right>
      <top/>
      <bottom style="thin">
        <color theme="0" tint="-0.249977111117893"/>
      </bottom>
      <diagonal/>
    </border>
  </borders>
  <cellStyleXfs count="3">
    <xf numFmtId="0" fontId="0" fillId="0" borderId="0"/>
    <xf numFmtId="0" fontId="1" fillId="0" borderId="0" applyProtection="0"/>
    <xf numFmtId="0" fontId="28" fillId="0" borderId="0" applyNumberFormat="0" applyFill="0" applyBorder="0" applyAlignment="0" applyProtection="0"/>
  </cellStyleXfs>
  <cellXfs count="99">
    <xf numFmtId="0" fontId="0" fillId="0" borderId="0" xfId="0"/>
    <xf numFmtId="0" fontId="3" fillId="2" borderId="0" xfId="0" applyFont="1" applyFill="1" applyAlignment="1" applyProtection="1"/>
    <xf numFmtId="0" fontId="3" fillId="2" borderId="0" xfId="0" applyFont="1" applyFill="1" applyBorder="1" applyAlignment="1" applyProtection="1">
      <alignment horizontal="right"/>
    </xf>
    <xf numFmtId="0" fontId="3" fillId="2" borderId="0" xfId="0" applyFont="1" applyFill="1" applyAlignment="1" applyProtection="1">
      <alignment vertical="center"/>
    </xf>
    <xf numFmtId="0" fontId="3" fillId="2" borderId="0" xfId="0" applyFont="1" applyFill="1" applyBorder="1" applyAlignment="1" applyProtection="1"/>
    <xf numFmtId="0" fontId="10" fillId="2" borderId="0" xfId="0" applyFont="1" applyFill="1" applyBorder="1" applyAlignment="1" applyProtection="1">
      <alignment horizontal="center"/>
    </xf>
    <xf numFmtId="0" fontId="6" fillId="2" borderId="0" xfId="0" applyFont="1" applyFill="1" applyBorder="1" applyAlignment="1" applyProtection="1">
      <alignment horizontal="right" vertical="center"/>
    </xf>
    <xf numFmtId="0" fontId="11" fillId="2" borderId="0" xfId="0" applyFont="1" applyFill="1" applyBorder="1" applyProtection="1"/>
    <xf numFmtId="0" fontId="5" fillId="7" borderId="1" xfId="0" applyFont="1" applyFill="1" applyBorder="1" applyAlignment="1" applyProtection="1">
      <alignment horizontal="left" vertical="center"/>
    </xf>
    <xf numFmtId="0" fontId="5" fillId="8" borderId="2" xfId="0" applyFont="1" applyFill="1" applyBorder="1" applyAlignment="1" applyProtection="1">
      <alignment horizontal="center" vertical="center" wrapText="1"/>
    </xf>
    <xf numFmtId="0" fontId="5" fillId="8" borderId="1" xfId="0" applyFont="1" applyFill="1" applyBorder="1" applyAlignment="1" applyProtection="1">
      <alignment horizontal="center" vertical="center" wrapText="1"/>
    </xf>
    <xf numFmtId="3" fontId="5" fillId="8" borderId="1" xfId="0" applyNumberFormat="1" applyFont="1" applyFill="1" applyBorder="1" applyAlignment="1" applyProtection="1">
      <alignment horizontal="center" vertical="center" wrapText="1"/>
    </xf>
    <xf numFmtId="0" fontId="5" fillId="8" borderId="4" xfId="0" applyFont="1" applyFill="1" applyBorder="1" applyAlignment="1" applyProtection="1">
      <alignment horizontal="center" vertical="center" wrapText="1"/>
    </xf>
    <xf numFmtId="0" fontId="5" fillId="8" borderId="3" xfId="0" applyFont="1" applyFill="1" applyBorder="1" applyAlignment="1" applyProtection="1">
      <alignment horizontal="center" vertical="center" wrapText="1"/>
    </xf>
    <xf numFmtId="0" fontId="5" fillId="4" borderId="1" xfId="0" applyFont="1" applyFill="1" applyBorder="1" applyAlignment="1" applyProtection="1">
      <alignment horizontal="left" vertical="center"/>
      <protection locked="0"/>
    </xf>
    <xf numFmtId="0" fontId="15" fillId="7" borderId="1" xfId="0" applyFont="1" applyFill="1" applyBorder="1" applyAlignment="1" applyProtection="1">
      <alignment horizontal="right" vertical="center" wrapText="1"/>
    </xf>
    <xf numFmtId="0" fontId="5" fillId="4" borderId="1" xfId="0" applyFont="1" applyFill="1" applyBorder="1" applyAlignment="1" applyProtection="1">
      <alignment vertical="center" wrapText="1"/>
      <protection locked="0"/>
    </xf>
    <xf numFmtId="0" fontId="5" fillId="4" borderId="1" xfId="0" applyFont="1" applyFill="1" applyBorder="1" applyAlignment="1" applyProtection="1">
      <alignment horizontal="center" vertical="center" wrapText="1"/>
      <protection locked="0"/>
    </xf>
    <xf numFmtId="3" fontId="5" fillId="9" borderId="1" xfId="0" applyNumberFormat="1" applyFont="1" applyFill="1" applyBorder="1" applyAlignment="1" applyProtection="1">
      <alignment horizontal="center" vertical="center" wrapText="1"/>
      <protection locked="0"/>
    </xf>
    <xf numFmtId="0" fontId="5" fillId="4" borderId="4" xfId="0" applyFont="1" applyFill="1" applyBorder="1" applyAlignment="1" applyProtection="1">
      <alignment horizontal="left" vertical="center" wrapText="1"/>
      <protection locked="0"/>
    </xf>
    <xf numFmtId="0" fontId="5" fillId="4" borderId="2" xfId="0" applyFont="1" applyFill="1" applyBorder="1" applyAlignment="1" applyProtection="1">
      <alignment horizontal="center" vertical="center" wrapText="1"/>
      <protection locked="0"/>
    </xf>
    <xf numFmtId="3" fontId="5" fillId="4" borderId="1" xfId="0" applyNumberFormat="1" applyFont="1" applyFill="1" applyBorder="1" applyAlignment="1" applyProtection="1">
      <alignment horizontal="center" vertical="center" wrapText="1"/>
      <protection locked="0"/>
    </xf>
    <xf numFmtId="0" fontId="5" fillId="9" borderId="1" xfId="0" applyFont="1" applyFill="1" applyBorder="1" applyAlignment="1" applyProtection="1">
      <alignment horizontal="left" vertical="center"/>
      <protection locked="0"/>
    </xf>
    <xf numFmtId="3" fontId="14" fillId="8" borderId="1" xfId="0" applyNumberFormat="1" applyFont="1" applyFill="1" applyBorder="1" applyAlignment="1" applyProtection="1">
      <alignment horizontal="center" vertical="center" wrapText="1"/>
    </xf>
    <xf numFmtId="3" fontId="2" fillId="8" borderId="4"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left" vertical="center"/>
      <protection locked="0"/>
    </xf>
    <xf numFmtId="0" fontId="5" fillId="5" borderId="2" xfId="0" applyFont="1" applyFill="1" applyBorder="1" applyAlignment="1" applyProtection="1">
      <alignment horizontal="center" vertical="center" wrapText="1"/>
    </xf>
    <xf numFmtId="0" fontId="5" fillId="5" borderId="1" xfId="0" applyFont="1" applyFill="1" applyBorder="1" applyAlignment="1" applyProtection="1">
      <alignment horizontal="center" vertical="center" wrapText="1"/>
    </xf>
    <xf numFmtId="3" fontId="5" fillId="5" borderId="1" xfId="0" applyNumberFormat="1"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3" fontId="5" fillId="0" borderId="1" xfId="0" applyNumberFormat="1" applyFont="1" applyFill="1" applyBorder="1" applyAlignment="1" applyProtection="1">
      <alignment horizontal="center" vertical="center" wrapText="1"/>
      <protection locked="0"/>
    </xf>
    <xf numFmtId="0" fontId="12" fillId="2" borderId="0" xfId="0" applyFont="1" applyFill="1" applyProtection="1"/>
    <xf numFmtId="0" fontId="12" fillId="2" borderId="0" xfId="0" applyFont="1" applyFill="1" applyBorder="1" applyProtection="1"/>
    <xf numFmtId="0" fontId="5" fillId="8" borderId="1" xfId="0" applyFont="1" applyFill="1" applyBorder="1" applyAlignment="1" applyProtection="1">
      <alignment vertical="center" wrapText="1"/>
    </xf>
    <xf numFmtId="0" fontId="16" fillId="7" borderId="1" xfId="0" applyFont="1" applyFill="1" applyBorder="1" applyAlignment="1" applyProtection="1">
      <alignment horizontal="right" vertical="center" wrapText="1"/>
    </xf>
    <xf numFmtId="0" fontId="5" fillId="5" borderId="1" xfId="0" applyFont="1" applyFill="1" applyBorder="1" applyAlignment="1" applyProtection="1">
      <alignment vertical="center" wrapText="1"/>
    </xf>
    <xf numFmtId="0" fontId="14" fillId="5" borderId="1" xfId="0" applyFont="1" applyFill="1" applyBorder="1" applyAlignment="1" applyProtection="1">
      <alignment vertical="center" wrapText="1"/>
    </xf>
    <xf numFmtId="0" fontId="15" fillId="5" borderId="1" xfId="0" applyFont="1" applyFill="1" applyBorder="1" applyAlignment="1" applyProtection="1">
      <alignment horizontal="right" vertical="center" wrapText="1"/>
    </xf>
    <xf numFmtId="3" fontId="14" fillId="5" borderId="1" xfId="0" applyNumberFormat="1" applyFont="1" applyFill="1" applyBorder="1" applyAlignment="1" applyProtection="1">
      <alignment horizontal="center" vertical="center" wrapText="1"/>
    </xf>
    <xf numFmtId="0" fontId="7" fillId="2" borderId="0" xfId="0" applyFont="1" applyFill="1" applyBorder="1" applyAlignment="1" applyProtection="1">
      <alignment horizontal="center"/>
    </xf>
    <xf numFmtId="0" fontId="6" fillId="2" borderId="0" xfId="0" applyFont="1" applyFill="1" applyBorder="1" applyAlignment="1" applyProtection="1"/>
    <xf numFmtId="0" fontId="3" fillId="2" borderId="0" xfId="0" applyFont="1" applyFill="1" applyBorder="1" applyAlignment="1" applyProtection="1">
      <alignment vertical="center"/>
    </xf>
    <xf numFmtId="0" fontId="7" fillId="2" borderId="0" xfId="0" applyFont="1" applyFill="1" applyBorder="1" applyAlignment="1" applyProtection="1">
      <alignment horizontal="left"/>
    </xf>
    <xf numFmtId="0" fontId="13" fillId="2" borderId="0" xfId="0" applyFont="1" applyFill="1" applyBorder="1" applyAlignment="1" applyProtection="1">
      <alignment horizontal="center"/>
    </xf>
    <xf numFmtId="0" fontId="5" fillId="7" borderId="7" xfId="0" applyFont="1" applyFill="1" applyBorder="1" applyAlignment="1" applyProtection="1">
      <alignment horizontal="left" vertical="center"/>
    </xf>
    <xf numFmtId="0" fontId="5" fillId="8" borderId="7" xfId="0" applyFont="1" applyFill="1" applyBorder="1" applyAlignment="1" applyProtection="1">
      <alignment horizontal="center" vertical="center" wrapText="1"/>
    </xf>
    <xf numFmtId="0" fontId="5" fillId="8" borderId="7" xfId="0" applyFont="1" applyFill="1" applyBorder="1" applyAlignment="1" applyProtection="1">
      <alignment vertical="center" wrapText="1"/>
    </xf>
    <xf numFmtId="3" fontId="5" fillId="8" borderId="7" xfId="0" applyNumberFormat="1" applyFont="1" applyFill="1" applyBorder="1" applyAlignment="1" applyProtection="1">
      <alignment horizontal="center" vertical="center" wrapText="1"/>
    </xf>
    <xf numFmtId="3" fontId="15" fillId="7" borderId="1" xfId="0" applyNumberFormat="1" applyFont="1" applyFill="1" applyBorder="1" applyAlignment="1" applyProtection="1">
      <alignment horizontal="center" vertical="center" wrapText="1"/>
    </xf>
    <xf numFmtId="0" fontId="15" fillId="7" borderId="1" xfId="0" applyFont="1" applyFill="1" applyBorder="1" applyAlignment="1" applyProtection="1">
      <alignment horizontal="center" vertical="center" wrapText="1"/>
    </xf>
    <xf numFmtId="0" fontId="24" fillId="2" borderId="0" xfId="0" applyFont="1" applyFill="1" applyBorder="1" applyAlignment="1" applyProtection="1">
      <alignment vertical="center"/>
    </xf>
    <xf numFmtId="3" fontId="15" fillId="7" borderId="8" xfId="0" applyNumberFormat="1" applyFont="1" applyFill="1" applyBorder="1" applyAlignment="1" applyProtection="1">
      <alignment horizontal="center" vertical="center" wrapText="1"/>
    </xf>
    <xf numFmtId="165" fontId="15" fillId="7" borderId="8" xfId="0" applyNumberFormat="1" applyFont="1" applyFill="1" applyBorder="1" applyAlignment="1" applyProtection="1">
      <alignment horizontal="center" vertical="center" wrapText="1"/>
    </xf>
    <xf numFmtId="0" fontId="15" fillId="7" borderId="8" xfId="0" applyFont="1" applyFill="1" applyBorder="1" applyAlignment="1" applyProtection="1">
      <alignment horizontal="right" vertical="center" wrapText="1"/>
    </xf>
    <xf numFmtId="164" fontId="15" fillId="7" borderId="8" xfId="0" applyNumberFormat="1" applyFont="1" applyFill="1" applyBorder="1" applyAlignment="1" applyProtection="1">
      <alignment horizontal="center" vertical="center" wrapText="1"/>
    </xf>
    <xf numFmtId="0" fontId="16" fillId="7" borderId="8" xfId="0" applyFont="1" applyFill="1" applyBorder="1" applyAlignment="1" applyProtection="1">
      <alignment horizontal="right" vertical="center" wrapText="1"/>
    </xf>
    <xf numFmtId="0" fontId="4" fillId="10" borderId="1" xfId="0" applyFont="1" applyFill="1" applyBorder="1" applyAlignment="1" applyProtection="1">
      <alignment horizontal="center" vertical="center" wrapText="1"/>
    </xf>
    <xf numFmtId="0" fontId="26" fillId="6" borderId="9" xfId="0" applyFont="1" applyFill="1" applyBorder="1" applyAlignment="1" applyProtection="1">
      <alignment horizontal="center" vertical="center"/>
    </xf>
    <xf numFmtId="0" fontId="26" fillId="6" borderId="10" xfId="0" applyFont="1" applyFill="1" applyBorder="1" applyAlignment="1" applyProtection="1">
      <alignment horizontal="center" vertical="center"/>
    </xf>
    <xf numFmtId="0" fontId="19" fillId="6" borderId="10" xfId="0" applyFont="1" applyFill="1" applyBorder="1" applyAlignment="1" applyProtection="1">
      <alignment horizontal="center" vertical="center"/>
    </xf>
    <xf numFmtId="0" fontId="25" fillId="6" borderId="10" xfId="0" applyFont="1" applyFill="1" applyBorder="1" applyAlignment="1" applyProtection="1">
      <alignment horizontal="center" vertical="center"/>
    </xf>
    <xf numFmtId="0" fontId="14" fillId="6" borderId="11" xfId="0" applyFont="1" applyFill="1" applyBorder="1" applyAlignment="1" applyProtection="1">
      <alignment horizontal="center" vertical="center"/>
    </xf>
    <xf numFmtId="0" fontId="5" fillId="7" borderId="12" xfId="0" applyFont="1" applyFill="1" applyBorder="1" applyAlignment="1" applyProtection="1">
      <alignment horizontal="center" vertical="center" wrapText="1"/>
    </xf>
    <xf numFmtId="0" fontId="5" fillId="7" borderId="14" xfId="0" applyFont="1" applyFill="1" applyBorder="1" applyAlignment="1" applyProtection="1">
      <alignment horizontal="center" vertical="center" wrapText="1"/>
    </xf>
    <xf numFmtId="0" fontId="16" fillId="7" borderId="14" xfId="0" applyFont="1" applyFill="1" applyBorder="1" applyAlignment="1" applyProtection="1">
      <alignment horizontal="right" vertical="center" wrapText="1"/>
    </xf>
    <xf numFmtId="0" fontId="15" fillId="7" borderId="14" xfId="0" applyFont="1" applyFill="1" applyBorder="1" applyAlignment="1" applyProtection="1">
      <alignment horizontal="right" vertical="center" wrapText="1"/>
    </xf>
    <xf numFmtId="0" fontId="15" fillId="7" borderId="15" xfId="0" applyFont="1" applyFill="1" applyBorder="1" applyAlignment="1" applyProtection="1">
      <alignment horizontal="center" vertical="center" wrapText="1"/>
    </xf>
    <xf numFmtId="0" fontId="15" fillId="7" borderId="16" xfId="0" applyFont="1" applyFill="1" applyBorder="1" applyAlignment="1" applyProtection="1">
      <alignment horizontal="right" vertical="center" wrapText="1"/>
    </xf>
    <xf numFmtId="0" fontId="15" fillId="7" borderId="17" xfId="0" applyFont="1" applyFill="1" applyBorder="1" applyAlignment="1" applyProtection="1">
      <alignment horizontal="center" vertical="center" wrapText="1"/>
    </xf>
    <xf numFmtId="0" fontId="5" fillId="6" borderId="18" xfId="0" applyFont="1" applyFill="1" applyBorder="1" applyAlignment="1" applyProtection="1"/>
    <xf numFmtId="0" fontId="5" fillId="6" borderId="19" xfId="0" applyFont="1" applyFill="1" applyBorder="1" applyAlignment="1" applyProtection="1"/>
    <xf numFmtId="0" fontId="16" fillId="6" borderId="19" xfId="0" applyFont="1" applyFill="1" applyBorder="1" applyAlignment="1" applyProtection="1">
      <alignment horizontal="center"/>
    </xf>
    <xf numFmtId="0" fontId="5" fillId="6" borderId="20" xfId="0" applyFont="1" applyFill="1" applyBorder="1" applyAlignment="1" applyProtection="1"/>
    <xf numFmtId="0" fontId="27" fillId="2" borderId="0" xfId="0" applyFont="1" applyFill="1" applyProtection="1"/>
    <xf numFmtId="0" fontId="5" fillId="8" borderId="21"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protection locked="0"/>
    </xf>
    <xf numFmtId="3" fontId="2" fillId="8" borderId="3" xfId="0" applyNumberFormat="1" applyFont="1" applyFill="1" applyBorder="1" applyAlignment="1" applyProtection="1">
      <alignment horizontal="center" vertical="center" wrapText="1"/>
    </xf>
    <xf numFmtId="0" fontId="5" fillId="5" borderId="3" xfId="0" applyFont="1" applyFill="1" applyBorder="1" applyAlignment="1" applyProtection="1">
      <alignment horizontal="center" vertical="center" wrapText="1"/>
    </xf>
    <xf numFmtId="3" fontId="18" fillId="5" borderId="3" xfId="0" applyNumberFormat="1" applyFont="1" applyFill="1" applyBorder="1" applyAlignment="1" applyProtection="1">
      <alignment horizontal="center" vertical="center" wrapText="1"/>
    </xf>
    <xf numFmtId="0" fontId="5" fillId="8" borderId="5" xfId="0" applyFont="1" applyFill="1" applyBorder="1" applyAlignment="1" applyProtection="1">
      <alignment horizontal="center" vertical="center" wrapText="1"/>
    </xf>
    <xf numFmtId="3" fontId="18" fillId="5" borderId="4" xfId="0" applyNumberFormat="1" applyFont="1" applyFill="1" applyBorder="1" applyAlignment="1" applyProtection="1">
      <alignment horizontal="center" vertical="center" wrapText="1"/>
    </xf>
    <xf numFmtId="0" fontId="5" fillId="8" borderId="6" xfId="0" applyFont="1" applyFill="1" applyBorder="1" applyAlignment="1" applyProtection="1">
      <alignment horizontal="center" vertical="center" wrapText="1"/>
    </xf>
    <xf numFmtId="3" fontId="2" fillId="8" borderId="2" xfId="0" applyNumberFormat="1" applyFont="1" applyFill="1" applyBorder="1" applyAlignment="1" applyProtection="1">
      <alignment horizontal="center" vertical="center" wrapText="1"/>
    </xf>
    <xf numFmtId="3" fontId="18" fillId="5" borderId="2" xfId="0" applyNumberFormat="1" applyFont="1" applyFill="1" applyBorder="1" applyAlignment="1" applyProtection="1">
      <alignment horizontal="center" vertical="center" wrapText="1"/>
    </xf>
    <xf numFmtId="0" fontId="0" fillId="2" borderId="0" xfId="0" applyFont="1" applyFill="1" applyBorder="1" applyAlignment="1" applyProtection="1">
      <alignment horizontal="right" vertical="center"/>
    </xf>
    <xf numFmtId="0" fontId="0" fillId="4" borderId="4" xfId="0" applyFont="1" applyFill="1" applyBorder="1" applyAlignment="1" applyProtection="1">
      <alignment horizontal="left" vertical="center"/>
    </xf>
    <xf numFmtId="0" fontId="0" fillId="4" borderId="2" xfId="0" applyFont="1" applyFill="1" applyBorder="1" applyAlignment="1" applyProtection="1">
      <alignment horizontal="left" vertical="center"/>
    </xf>
    <xf numFmtId="0" fontId="0" fillId="4" borderId="3" xfId="0" applyFont="1" applyFill="1" applyBorder="1" applyAlignment="1" applyProtection="1">
      <alignment horizontal="left" vertical="center"/>
    </xf>
    <xf numFmtId="0" fontId="25" fillId="6" borderId="10" xfId="0" applyFont="1" applyFill="1" applyBorder="1" applyAlignment="1" applyProtection="1">
      <alignment horizontal="left" vertical="center"/>
    </xf>
    <xf numFmtId="0" fontId="22" fillId="8" borderId="7" xfId="0" applyFont="1" applyFill="1" applyBorder="1" applyAlignment="1" applyProtection="1">
      <alignment horizontal="center" vertical="top" wrapText="1"/>
    </xf>
    <xf numFmtId="0" fontId="23" fillId="0" borderId="1" xfId="0" applyFont="1" applyBorder="1" applyAlignment="1" applyProtection="1">
      <alignment vertical="top"/>
    </xf>
    <xf numFmtId="0" fontId="17" fillId="5" borderId="1" xfId="0" applyFont="1" applyFill="1" applyBorder="1" applyAlignment="1" applyProtection="1">
      <alignment horizontal="center" vertical="top" wrapText="1"/>
    </xf>
    <xf numFmtId="0" fontId="5" fillId="3" borderId="0" xfId="1" applyFont="1" applyFill="1" applyAlignment="1" applyProtection="1">
      <alignment horizontal="center" vertical="center"/>
    </xf>
    <xf numFmtId="0" fontId="5" fillId="5" borderId="15" xfId="0" applyFont="1" applyFill="1" applyBorder="1" applyAlignment="1" applyProtection="1">
      <alignment horizontal="center" vertical="center" wrapText="1"/>
    </xf>
    <xf numFmtId="0" fontId="5" fillId="8" borderId="13" xfId="0" applyFont="1" applyFill="1" applyBorder="1" applyAlignment="1" applyProtection="1">
      <alignment horizontal="center" vertical="center" wrapText="1"/>
    </xf>
    <xf numFmtId="0" fontId="5" fillId="8" borderId="15" xfId="0" applyFont="1" applyFill="1" applyBorder="1" applyAlignment="1" applyProtection="1">
      <alignment horizontal="center" vertical="center" wrapText="1"/>
    </xf>
    <xf numFmtId="2" fontId="21" fillId="7" borderId="1" xfId="0" applyNumberFormat="1" applyFont="1" applyFill="1" applyBorder="1" applyAlignment="1" applyProtection="1">
      <alignment horizontal="center" vertical="top" wrapText="1"/>
    </xf>
    <xf numFmtId="166" fontId="21" fillId="7" borderId="8" xfId="0" applyNumberFormat="1" applyFont="1" applyFill="1" applyBorder="1" applyAlignment="1" applyProtection="1">
      <alignment horizontal="center" vertical="top" wrapText="1"/>
    </xf>
    <xf numFmtId="0" fontId="28" fillId="3" borderId="0" xfId="2" applyFill="1" applyAlignment="1" applyProtection="1">
      <alignment horizontal="center" vertical="center"/>
    </xf>
  </cellXfs>
  <cellStyles count="3">
    <cellStyle name="Hyperlink" xfId="2" builtinId="8"/>
    <cellStyle name="Normal" xfId="0" builtinId="0"/>
    <cellStyle name="Normal 2" xfId="1"/>
  </cellStyles>
  <dxfs count="6">
    <dxf>
      <font>
        <color auto="1"/>
      </font>
      <fill>
        <patternFill>
          <bgColor theme="0" tint="-4.9989318521683403E-2"/>
        </patternFill>
      </fill>
    </dxf>
    <dxf>
      <fill>
        <patternFill>
          <bgColor rgb="FFFFCCFF"/>
        </patternFill>
      </fill>
    </dxf>
    <dxf>
      <fill>
        <patternFill>
          <bgColor rgb="FFFFF19F"/>
        </patternFill>
      </fill>
    </dxf>
    <dxf>
      <fill>
        <patternFill>
          <bgColor rgb="FFFFFF99"/>
        </patternFill>
      </fill>
    </dxf>
    <dxf>
      <fill>
        <patternFill>
          <bgColor rgb="FFE5FE68"/>
        </patternFill>
      </fill>
    </dxf>
    <dxf>
      <fill>
        <patternFill>
          <bgColor rgb="FFAFFBC1"/>
        </patternFill>
      </fill>
    </dxf>
  </dxfs>
  <tableStyles count="0" defaultTableStyle="TableStyleMedium9" defaultPivotStyle="PivotStyleLight16"/>
  <colors>
    <mruColors>
      <color rgb="FF0000CC"/>
      <color rgb="FF00FFFF"/>
      <color rgb="FFCCFFFF"/>
      <color rgb="FF99CCFF"/>
      <color rgb="FF800080"/>
      <color rgb="FFFFCCFF"/>
      <color rgb="FF9900CC"/>
      <color rgb="FF9966FF"/>
      <color rgb="FFAFFBC1"/>
      <color rgb="FFE5FE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161925</xdr:colOff>
      <xdr:row>0</xdr:row>
      <xdr:rowOff>19050</xdr:rowOff>
    </xdr:from>
    <xdr:to>
      <xdr:col>16</xdr:col>
      <xdr:colOff>533400</xdr:colOff>
      <xdr:row>1</xdr:row>
      <xdr:rowOff>73051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72875" y="19050"/>
          <a:ext cx="981075" cy="4540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hools.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9"/>
  <sheetViews>
    <sheetView showGridLines="0" tabSelected="1" topLeftCell="A4" zoomScaleNormal="100" workbookViewId="0">
      <selection activeCell="P7" sqref="P7"/>
    </sheetView>
  </sheetViews>
  <sheetFormatPr defaultRowHeight="12" x14ac:dyDescent="0.2"/>
  <cols>
    <col min="1" max="2" width="2.7109375" style="1" customWidth="1"/>
    <col min="3" max="3" width="30.7109375" style="1" customWidth="1"/>
    <col min="4" max="4" width="3.7109375" style="1" customWidth="1"/>
    <col min="5" max="5" width="2.7109375" style="1" customWidth="1"/>
    <col min="6" max="6" width="30.7109375" style="1" customWidth="1"/>
    <col min="7" max="8" width="11.7109375" style="1" customWidth="1"/>
    <col min="9" max="9" width="13.7109375" style="1" customWidth="1"/>
    <col min="10" max="12" width="15.7109375" style="1" customWidth="1"/>
    <col min="13" max="13" width="1.7109375" style="1" customWidth="1"/>
    <col min="14" max="14" width="2.7109375" style="1" customWidth="1"/>
    <col min="15" max="243" width="9.140625" style="1"/>
    <col min="244" max="246" width="3" style="1" customWidth="1"/>
    <col min="247" max="266" width="5.7109375" style="1" customWidth="1"/>
    <col min="267" max="267" width="13.85546875" style="1" customWidth="1"/>
    <col min="268" max="268" width="19.42578125" style="1" customWidth="1"/>
    <col min="269" max="499" width="9.140625" style="1"/>
    <col min="500" max="502" width="3" style="1" customWidth="1"/>
    <col min="503" max="522" width="5.7109375" style="1" customWidth="1"/>
    <col min="523" max="523" width="13.85546875" style="1" customWidth="1"/>
    <col min="524" max="524" width="19.42578125" style="1" customWidth="1"/>
    <col min="525" max="755" width="9.140625" style="1"/>
    <col min="756" max="758" width="3" style="1" customWidth="1"/>
    <col min="759" max="778" width="5.7109375" style="1" customWidth="1"/>
    <col min="779" max="779" width="13.85546875" style="1" customWidth="1"/>
    <col min="780" max="780" width="19.42578125" style="1" customWidth="1"/>
    <col min="781" max="1011" width="9.140625" style="1"/>
    <col min="1012" max="1014" width="3" style="1" customWidth="1"/>
    <col min="1015" max="1034" width="5.7109375" style="1" customWidth="1"/>
    <col min="1035" max="1035" width="13.85546875" style="1" customWidth="1"/>
    <col min="1036" max="1036" width="19.42578125" style="1" customWidth="1"/>
    <col min="1037" max="1267" width="9.140625" style="1"/>
    <col min="1268" max="1270" width="3" style="1" customWidth="1"/>
    <col min="1271" max="1290" width="5.7109375" style="1" customWidth="1"/>
    <col min="1291" max="1291" width="13.85546875" style="1" customWidth="1"/>
    <col min="1292" max="1292" width="19.42578125" style="1" customWidth="1"/>
    <col min="1293" max="1523" width="9.140625" style="1"/>
    <col min="1524" max="1526" width="3" style="1" customWidth="1"/>
    <col min="1527" max="1546" width="5.7109375" style="1" customWidth="1"/>
    <col min="1547" max="1547" width="13.85546875" style="1" customWidth="1"/>
    <col min="1548" max="1548" width="19.42578125" style="1" customWidth="1"/>
    <col min="1549" max="1779" width="9.140625" style="1"/>
    <col min="1780" max="1782" width="3" style="1" customWidth="1"/>
    <col min="1783" max="1802" width="5.7109375" style="1" customWidth="1"/>
    <col min="1803" max="1803" width="13.85546875" style="1" customWidth="1"/>
    <col min="1804" max="1804" width="19.42578125" style="1" customWidth="1"/>
    <col min="1805" max="2035" width="9.140625" style="1"/>
    <col min="2036" max="2038" width="3" style="1" customWidth="1"/>
    <col min="2039" max="2058" width="5.7109375" style="1" customWidth="1"/>
    <col min="2059" max="2059" width="13.85546875" style="1" customWidth="1"/>
    <col min="2060" max="2060" width="19.42578125" style="1" customWidth="1"/>
    <col min="2061" max="2291" width="9.140625" style="1"/>
    <col min="2292" max="2294" width="3" style="1" customWidth="1"/>
    <col min="2295" max="2314" width="5.7109375" style="1" customWidth="1"/>
    <col min="2315" max="2315" width="13.85546875" style="1" customWidth="1"/>
    <col min="2316" max="2316" width="19.42578125" style="1" customWidth="1"/>
    <col min="2317" max="2547" width="9.140625" style="1"/>
    <col min="2548" max="2550" width="3" style="1" customWidth="1"/>
    <col min="2551" max="2570" width="5.7109375" style="1" customWidth="1"/>
    <col min="2571" max="2571" width="13.85546875" style="1" customWidth="1"/>
    <col min="2572" max="2572" width="19.42578125" style="1" customWidth="1"/>
    <col min="2573" max="2803" width="9.140625" style="1"/>
    <col min="2804" max="2806" width="3" style="1" customWidth="1"/>
    <col min="2807" max="2826" width="5.7109375" style="1" customWidth="1"/>
    <col min="2827" max="2827" width="13.85546875" style="1" customWidth="1"/>
    <col min="2828" max="2828" width="19.42578125" style="1" customWidth="1"/>
    <col min="2829" max="3059" width="9.140625" style="1"/>
    <col min="3060" max="3062" width="3" style="1" customWidth="1"/>
    <col min="3063" max="3082" width="5.7109375" style="1" customWidth="1"/>
    <col min="3083" max="3083" width="13.85546875" style="1" customWidth="1"/>
    <col min="3084" max="3084" width="19.42578125" style="1" customWidth="1"/>
    <col min="3085" max="3315" width="9.140625" style="1"/>
    <col min="3316" max="3318" width="3" style="1" customWidth="1"/>
    <col min="3319" max="3338" width="5.7109375" style="1" customWidth="1"/>
    <col min="3339" max="3339" width="13.85546875" style="1" customWidth="1"/>
    <col min="3340" max="3340" width="19.42578125" style="1" customWidth="1"/>
    <col min="3341" max="3571" width="9.140625" style="1"/>
    <col min="3572" max="3574" width="3" style="1" customWidth="1"/>
    <col min="3575" max="3594" width="5.7109375" style="1" customWidth="1"/>
    <col min="3595" max="3595" width="13.85546875" style="1" customWidth="1"/>
    <col min="3596" max="3596" width="19.42578125" style="1" customWidth="1"/>
    <col min="3597" max="3827" width="9.140625" style="1"/>
    <col min="3828" max="3830" width="3" style="1" customWidth="1"/>
    <col min="3831" max="3850" width="5.7109375" style="1" customWidth="1"/>
    <col min="3851" max="3851" width="13.85546875" style="1" customWidth="1"/>
    <col min="3852" max="3852" width="19.42578125" style="1" customWidth="1"/>
    <col min="3853" max="4083" width="9.140625" style="1"/>
    <col min="4084" max="4086" width="3" style="1" customWidth="1"/>
    <col min="4087" max="4106" width="5.7109375" style="1" customWidth="1"/>
    <col min="4107" max="4107" width="13.85546875" style="1" customWidth="1"/>
    <col min="4108" max="4108" width="19.42578125" style="1" customWidth="1"/>
    <col min="4109" max="4339" width="9.140625" style="1"/>
    <col min="4340" max="4342" width="3" style="1" customWidth="1"/>
    <col min="4343" max="4362" width="5.7109375" style="1" customWidth="1"/>
    <col min="4363" max="4363" width="13.85546875" style="1" customWidth="1"/>
    <col min="4364" max="4364" width="19.42578125" style="1" customWidth="1"/>
    <col min="4365" max="4595" width="9.140625" style="1"/>
    <col min="4596" max="4598" width="3" style="1" customWidth="1"/>
    <col min="4599" max="4618" width="5.7109375" style="1" customWidth="1"/>
    <col min="4619" max="4619" width="13.85546875" style="1" customWidth="1"/>
    <col min="4620" max="4620" width="19.42578125" style="1" customWidth="1"/>
    <col min="4621" max="4851" width="9.140625" style="1"/>
    <col min="4852" max="4854" width="3" style="1" customWidth="1"/>
    <col min="4855" max="4874" width="5.7109375" style="1" customWidth="1"/>
    <col min="4875" max="4875" width="13.85546875" style="1" customWidth="1"/>
    <col min="4876" max="4876" width="19.42578125" style="1" customWidth="1"/>
    <col min="4877" max="5107" width="9.140625" style="1"/>
    <col min="5108" max="5110" width="3" style="1" customWidth="1"/>
    <col min="5111" max="5130" width="5.7109375" style="1" customWidth="1"/>
    <col min="5131" max="5131" width="13.85546875" style="1" customWidth="1"/>
    <col min="5132" max="5132" width="19.42578125" style="1" customWidth="1"/>
    <col min="5133" max="5363" width="9.140625" style="1"/>
    <col min="5364" max="5366" width="3" style="1" customWidth="1"/>
    <col min="5367" max="5386" width="5.7109375" style="1" customWidth="1"/>
    <col min="5387" max="5387" width="13.85546875" style="1" customWidth="1"/>
    <col min="5388" max="5388" width="19.42578125" style="1" customWidth="1"/>
    <col min="5389" max="5619" width="9.140625" style="1"/>
    <col min="5620" max="5622" width="3" style="1" customWidth="1"/>
    <col min="5623" max="5642" width="5.7109375" style="1" customWidth="1"/>
    <col min="5643" max="5643" width="13.85546875" style="1" customWidth="1"/>
    <col min="5644" max="5644" width="19.42578125" style="1" customWidth="1"/>
    <col min="5645" max="5875" width="9.140625" style="1"/>
    <col min="5876" max="5878" width="3" style="1" customWidth="1"/>
    <col min="5879" max="5898" width="5.7109375" style="1" customWidth="1"/>
    <col min="5899" max="5899" width="13.85546875" style="1" customWidth="1"/>
    <col min="5900" max="5900" width="19.42578125" style="1" customWidth="1"/>
    <col min="5901" max="6131" width="9.140625" style="1"/>
    <col min="6132" max="6134" width="3" style="1" customWidth="1"/>
    <col min="6135" max="6154" width="5.7109375" style="1" customWidth="1"/>
    <col min="6155" max="6155" width="13.85546875" style="1" customWidth="1"/>
    <col min="6156" max="6156" width="19.42578125" style="1" customWidth="1"/>
    <col min="6157" max="6387" width="9.140625" style="1"/>
    <col min="6388" max="6390" width="3" style="1" customWidth="1"/>
    <col min="6391" max="6410" width="5.7109375" style="1" customWidth="1"/>
    <col min="6411" max="6411" width="13.85546875" style="1" customWidth="1"/>
    <col min="6412" max="6412" width="19.42578125" style="1" customWidth="1"/>
    <col min="6413" max="6643" width="9.140625" style="1"/>
    <col min="6644" max="6646" width="3" style="1" customWidth="1"/>
    <col min="6647" max="6666" width="5.7109375" style="1" customWidth="1"/>
    <col min="6667" max="6667" width="13.85546875" style="1" customWidth="1"/>
    <col min="6668" max="6668" width="19.42578125" style="1" customWidth="1"/>
    <col min="6669" max="6899" width="9.140625" style="1"/>
    <col min="6900" max="6902" width="3" style="1" customWidth="1"/>
    <col min="6903" max="6922" width="5.7109375" style="1" customWidth="1"/>
    <col min="6923" max="6923" width="13.85546875" style="1" customWidth="1"/>
    <col min="6924" max="6924" width="19.42578125" style="1" customWidth="1"/>
    <col min="6925" max="7155" width="9.140625" style="1"/>
    <col min="7156" max="7158" width="3" style="1" customWidth="1"/>
    <col min="7159" max="7178" width="5.7109375" style="1" customWidth="1"/>
    <col min="7179" max="7179" width="13.85546875" style="1" customWidth="1"/>
    <col min="7180" max="7180" width="19.42578125" style="1" customWidth="1"/>
    <col min="7181" max="7411" width="9.140625" style="1"/>
    <col min="7412" max="7414" width="3" style="1" customWidth="1"/>
    <col min="7415" max="7434" width="5.7109375" style="1" customWidth="1"/>
    <col min="7435" max="7435" width="13.85546875" style="1" customWidth="1"/>
    <col min="7436" max="7436" width="19.42578125" style="1" customWidth="1"/>
    <col min="7437" max="7667" width="9.140625" style="1"/>
    <col min="7668" max="7670" width="3" style="1" customWidth="1"/>
    <col min="7671" max="7690" width="5.7109375" style="1" customWidth="1"/>
    <col min="7691" max="7691" width="13.85546875" style="1" customWidth="1"/>
    <col min="7692" max="7692" width="19.42578125" style="1" customWidth="1"/>
    <col min="7693" max="7923" width="9.140625" style="1"/>
    <col min="7924" max="7926" width="3" style="1" customWidth="1"/>
    <col min="7927" max="7946" width="5.7109375" style="1" customWidth="1"/>
    <col min="7947" max="7947" width="13.85546875" style="1" customWidth="1"/>
    <col min="7948" max="7948" width="19.42578125" style="1" customWidth="1"/>
    <col min="7949" max="8179" width="9.140625" style="1"/>
    <col min="8180" max="8182" width="3" style="1" customWidth="1"/>
    <col min="8183" max="8202" width="5.7109375" style="1" customWidth="1"/>
    <col min="8203" max="8203" width="13.85546875" style="1" customWidth="1"/>
    <col min="8204" max="8204" width="19.42578125" style="1" customWidth="1"/>
    <col min="8205" max="8435" width="9.140625" style="1"/>
    <col min="8436" max="8438" width="3" style="1" customWidth="1"/>
    <col min="8439" max="8458" width="5.7109375" style="1" customWidth="1"/>
    <col min="8459" max="8459" width="13.85546875" style="1" customWidth="1"/>
    <col min="8460" max="8460" width="19.42578125" style="1" customWidth="1"/>
    <col min="8461" max="8691" width="9.140625" style="1"/>
    <col min="8692" max="8694" width="3" style="1" customWidth="1"/>
    <col min="8695" max="8714" width="5.7109375" style="1" customWidth="1"/>
    <col min="8715" max="8715" width="13.85546875" style="1" customWidth="1"/>
    <col min="8716" max="8716" width="19.42578125" style="1" customWidth="1"/>
    <col min="8717" max="8947" width="9.140625" style="1"/>
    <col min="8948" max="8950" width="3" style="1" customWidth="1"/>
    <col min="8951" max="8970" width="5.7109375" style="1" customWidth="1"/>
    <col min="8971" max="8971" width="13.85546875" style="1" customWidth="1"/>
    <col min="8972" max="8972" width="19.42578125" style="1" customWidth="1"/>
    <col min="8973" max="9203" width="9.140625" style="1"/>
    <col min="9204" max="9206" width="3" style="1" customWidth="1"/>
    <col min="9207" max="9226" width="5.7109375" style="1" customWidth="1"/>
    <col min="9227" max="9227" width="13.85546875" style="1" customWidth="1"/>
    <col min="9228" max="9228" width="19.42578125" style="1" customWidth="1"/>
    <col min="9229" max="9459" width="9.140625" style="1"/>
    <col min="9460" max="9462" width="3" style="1" customWidth="1"/>
    <col min="9463" max="9482" width="5.7109375" style="1" customWidth="1"/>
    <col min="9483" max="9483" width="13.85546875" style="1" customWidth="1"/>
    <col min="9484" max="9484" width="19.42578125" style="1" customWidth="1"/>
    <col min="9485" max="9715" width="9.140625" style="1"/>
    <col min="9716" max="9718" width="3" style="1" customWidth="1"/>
    <col min="9719" max="9738" width="5.7109375" style="1" customWidth="1"/>
    <col min="9739" max="9739" width="13.85546875" style="1" customWidth="1"/>
    <col min="9740" max="9740" width="19.42578125" style="1" customWidth="1"/>
    <col min="9741" max="9971" width="9.140625" style="1"/>
    <col min="9972" max="9974" width="3" style="1" customWidth="1"/>
    <col min="9975" max="9994" width="5.7109375" style="1" customWidth="1"/>
    <col min="9995" max="9995" width="13.85546875" style="1" customWidth="1"/>
    <col min="9996" max="9996" width="19.42578125" style="1" customWidth="1"/>
    <col min="9997" max="10227" width="9.140625" style="1"/>
    <col min="10228" max="10230" width="3" style="1" customWidth="1"/>
    <col min="10231" max="10250" width="5.7109375" style="1" customWidth="1"/>
    <col min="10251" max="10251" width="13.85546875" style="1" customWidth="1"/>
    <col min="10252" max="10252" width="19.42578125" style="1" customWidth="1"/>
    <col min="10253" max="10483" width="9.140625" style="1"/>
    <col min="10484" max="10486" width="3" style="1" customWidth="1"/>
    <col min="10487" max="10506" width="5.7109375" style="1" customWidth="1"/>
    <col min="10507" max="10507" width="13.85546875" style="1" customWidth="1"/>
    <col min="10508" max="10508" width="19.42578125" style="1" customWidth="1"/>
    <col min="10509" max="10739" width="9.140625" style="1"/>
    <col min="10740" max="10742" width="3" style="1" customWidth="1"/>
    <col min="10743" max="10762" width="5.7109375" style="1" customWidth="1"/>
    <col min="10763" max="10763" width="13.85546875" style="1" customWidth="1"/>
    <col min="10764" max="10764" width="19.42578125" style="1" customWidth="1"/>
    <col min="10765" max="10995" width="9.140625" style="1"/>
    <col min="10996" max="10998" width="3" style="1" customWidth="1"/>
    <col min="10999" max="11018" width="5.7109375" style="1" customWidth="1"/>
    <col min="11019" max="11019" width="13.85546875" style="1" customWidth="1"/>
    <col min="11020" max="11020" width="19.42578125" style="1" customWidth="1"/>
    <col min="11021" max="11251" width="9.140625" style="1"/>
    <col min="11252" max="11254" width="3" style="1" customWidth="1"/>
    <col min="11255" max="11274" width="5.7109375" style="1" customWidth="1"/>
    <col min="11275" max="11275" width="13.85546875" style="1" customWidth="1"/>
    <col min="11276" max="11276" width="19.42578125" style="1" customWidth="1"/>
    <col min="11277" max="11507" width="9.140625" style="1"/>
    <col min="11508" max="11510" width="3" style="1" customWidth="1"/>
    <col min="11511" max="11530" width="5.7109375" style="1" customWidth="1"/>
    <col min="11531" max="11531" width="13.85546875" style="1" customWidth="1"/>
    <col min="11532" max="11532" width="19.42578125" style="1" customWidth="1"/>
    <col min="11533" max="11763" width="9.140625" style="1"/>
    <col min="11764" max="11766" width="3" style="1" customWidth="1"/>
    <col min="11767" max="11786" width="5.7109375" style="1" customWidth="1"/>
    <col min="11787" max="11787" width="13.85546875" style="1" customWidth="1"/>
    <col min="11788" max="11788" width="19.42578125" style="1" customWidth="1"/>
    <col min="11789" max="12019" width="9.140625" style="1"/>
    <col min="12020" max="12022" width="3" style="1" customWidth="1"/>
    <col min="12023" max="12042" width="5.7109375" style="1" customWidth="1"/>
    <col min="12043" max="12043" width="13.85546875" style="1" customWidth="1"/>
    <col min="12044" max="12044" width="19.42578125" style="1" customWidth="1"/>
    <col min="12045" max="12275" width="9.140625" style="1"/>
    <col min="12276" max="12278" width="3" style="1" customWidth="1"/>
    <col min="12279" max="12298" width="5.7109375" style="1" customWidth="1"/>
    <col min="12299" max="12299" width="13.85546875" style="1" customWidth="1"/>
    <col min="12300" max="12300" width="19.42578125" style="1" customWidth="1"/>
    <col min="12301" max="12531" width="9.140625" style="1"/>
    <col min="12532" max="12534" width="3" style="1" customWidth="1"/>
    <col min="12535" max="12554" width="5.7109375" style="1" customWidth="1"/>
    <col min="12555" max="12555" width="13.85546875" style="1" customWidth="1"/>
    <col min="12556" max="12556" width="19.42578125" style="1" customWidth="1"/>
    <col min="12557" max="12787" width="9.140625" style="1"/>
    <col min="12788" max="12790" width="3" style="1" customWidth="1"/>
    <col min="12791" max="12810" width="5.7109375" style="1" customWidth="1"/>
    <col min="12811" max="12811" width="13.85546875" style="1" customWidth="1"/>
    <col min="12812" max="12812" width="19.42578125" style="1" customWidth="1"/>
    <col min="12813" max="13043" width="9.140625" style="1"/>
    <col min="13044" max="13046" width="3" style="1" customWidth="1"/>
    <col min="13047" max="13066" width="5.7109375" style="1" customWidth="1"/>
    <col min="13067" max="13067" width="13.85546875" style="1" customWidth="1"/>
    <col min="13068" max="13068" width="19.42578125" style="1" customWidth="1"/>
    <col min="13069" max="13299" width="9.140625" style="1"/>
    <col min="13300" max="13302" width="3" style="1" customWidth="1"/>
    <col min="13303" max="13322" width="5.7109375" style="1" customWidth="1"/>
    <col min="13323" max="13323" width="13.85546875" style="1" customWidth="1"/>
    <col min="13324" max="13324" width="19.42578125" style="1" customWidth="1"/>
    <col min="13325" max="13555" width="9.140625" style="1"/>
    <col min="13556" max="13558" width="3" style="1" customWidth="1"/>
    <col min="13559" max="13578" width="5.7109375" style="1" customWidth="1"/>
    <col min="13579" max="13579" width="13.85546875" style="1" customWidth="1"/>
    <col min="13580" max="13580" width="19.42578125" style="1" customWidth="1"/>
    <col min="13581" max="13811" width="9.140625" style="1"/>
    <col min="13812" max="13814" width="3" style="1" customWidth="1"/>
    <col min="13815" max="13834" width="5.7109375" style="1" customWidth="1"/>
    <col min="13835" max="13835" width="13.85546875" style="1" customWidth="1"/>
    <col min="13836" max="13836" width="19.42578125" style="1" customWidth="1"/>
    <col min="13837" max="14067" width="9.140625" style="1"/>
    <col min="14068" max="14070" width="3" style="1" customWidth="1"/>
    <col min="14071" max="14090" width="5.7109375" style="1" customWidth="1"/>
    <col min="14091" max="14091" width="13.85546875" style="1" customWidth="1"/>
    <col min="14092" max="14092" width="19.42578125" style="1" customWidth="1"/>
    <col min="14093" max="14323" width="9.140625" style="1"/>
    <col min="14324" max="14326" width="3" style="1" customWidth="1"/>
    <col min="14327" max="14346" width="5.7109375" style="1" customWidth="1"/>
    <col min="14347" max="14347" width="13.85546875" style="1" customWidth="1"/>
    <col min="14348" max="14348" width="19.42578125" style="1" customWidth="1"/>
    <col min="14349" max="14579" width="9.140625" style="1"/>
    <col min="14580" max="14582" width="3" style="1" customWidth="1"/>
    <col min="14583" max="14602" width="5.7109375" style="1" customWidth="1"/>
    <col min="14603" max="14603" width="13.85546875" style="1" customWidth="1"/>
    <col min="14604" max="14604" width="19.42578125" style="1" customWidth="1"/>
    <col min="14605" max="14835" width="9.140625" style="1"/>
    <col min="14836" max="14838" width="3" style="1" customWidth="1"/>
    <col min="14839" max="14858" width="5.7109375" style="1" customWidth="1"/>
    <col min="14859" max="14859" width="13.85546875" style="1" customWidth="1"/>
    <col min="14860" max="14860" width="19.42578125" style="1" customWidth="1"/>
    <col min="14861" max="15091" width="9.140625" style="1"/>
    <col min="15092" max="15094" width="3" style="1" customWidth="1"/>
    <col min="15095" max="15114" width="5.7109375" style="1" customWidth="1"/>
    <col min="15115" max="15115" width="13.85546875" style="1" customWidth="1"/>
    <col min="15116" max="15116" width="19.42578125" style="1" customWidth="1"/>
    <col min="15117" max="15347" width="9.140625" style="1"/>
    <col min="15348" max="15350" width="3" style="1" customWidth="1"/>
    <col min="15351" max="15370" width="5.7109375" style="1" customWidth="1"/>
    <col min="15371" max="15371" width="13.85546875" style="1" customWidth="1"/>
    <col min="15372" max="15372" width="19.42578125" style="1" customWidth="1"/>
    <col min="15373" max="15603" width="9.140625" style="1"/>
    <col min="15604" max="15606" width="3" style="1" customWidth="1"/>
    <col min="15607" max="15626" width="5.7109375" style="1" customWidth="1"/>
    <col min="15627" max="15627" width="13.85546875" style="1" customWidth="1"/>
    <col min="15628" max="15628" width="19.42578125" style="1" customWidth="1"/>
    <col min="15629" max="15859" width="9.140625" style="1"/>
    <col min="15860" max="15862" width="3" style="1" customWidth="1"/>
    <col min="15863" max="15882" width="5.7109375" style="1" customWidth="1"/>
    <col min="15883" max="15883" width="13.85546875" style="1" customWidth="1"/>
    <col min="15884" max="15884" width="19.42578125" style="1" customWidth="1"/>
    <col min="15885" max="16115" width="9.140625" style="1"/>
    <col min="16116" max="16118" width="3" style="1" customWidth="1"/>
    <col min="16119" max="16138" width="5.7109375" style="1" customWidth="1"/>
    <col min="16139" max="16139" width="13.85546875" style="1" customWidth="1"/>
    <col min="16140" max="16140" width="19.42578125" style="1" customWidth="1"/>
    <col min="16141" max="16145" width="9.140625" style="1"/>
    <col min="16146" max="16384" width="8.85546875" style="1"/>
  </cols>
  <sheetData>
    <row r="1" spans="1:14" ht="31.5" x14ac:dyDescent="0.2">
      <c r="A1" s="40"/>
      <c r="B1" s="50" t="s">
        <v>0</v>
      </c>
      <c r="C1" s="4"/>
      <c r="D1" s="4"/>
      <c r="E1" s="4"/>
      <c r="F1" s="4"/>
      <c r="G1" s="4"/>
      <c r="H1" s="4"/>
      <c r="I1" s="4"/>
      <c r="J1" s="4"/>
      <c r="K1" s="4"/>
      <c r="L1" s="4"/>
      <c r="M1" s="4"/>
    </row>
    <row r="2" spans="1:14" s="3" customFormat="1" ht="18" customHeight="1" x14ac:dyDescent="0.2">
      <c r="A2" s="41"/>
      <c r="B2" s="4"/>
      <c r="C2" s="4"/>
      <c r="D2" s="4"/>
      <c r="E2" s="4"/>
      <c r="F2" s="4"/>
      <c r="G2" s="4"/>
      <c r="H2" s="4"/>
      <c r="I2" s="84" t="s">
        <v>53</v>
      </c>
      <c r="J2" s="85"/>
      <c r="K2" s="86"/>
      <c r="L2" s="86"/>
      <c r="M2" s="87"/>
      <c r="N2" s="2"/>
    </row>
    <row r="3" spans="1:14" s="3" customFormat="1" x14ac:dyDescent="0.2">
      <c r="A3" s="41"/>
      <c r="B3" s="4"/>
      <c r="C3" s="4"/>
      <c r="D3" s="4"/>
      <c r="E3" s="4"/>
      <c r="F3" s="4"/>
      <c r="G3" s="4"/>
      <c r="H3" s="4"/>
      <c r="I3" s="4"/>
      <c r="J3" s="4"/>
      <c r="K3" s="4"/>
      <c r="L3" s="4"/>
      <c r="M3" s="4"/>
      <c r="N3" s="2"/>
    </row>
    <row r="4" spans="1:14" s="3" customFormat="1" ht="15.75" thickBot="1" x14ac:dyDescent="0.3">
      <c r="A4" s="41"/>
      <c r="B4" s="42"/>
      <c r="C4" s="39"/>
      <c r="D4" s="39"/>
      <c r="E4" s="39"/>
      <c r="F4" s="39"/>
      <c r="G4" s="39" t="s">
        <v>44</v>
      </c>
      <c r="H4" s="39" t="s">
        <v>9</v>
      </c>
      <c r="I4" s="39" t="s">
        <v>4</v>
      </c>
      <c r="J4" s="39" t="s">
        <v>40</v>
      </c>
      <c r="K4" s="39" t="s">
        <v>7</v>
      </c>
      <c r="L4" s="39" t="s">
        <v>8</v>
      </c>
      <c r="M4" s="43"/>
      <c r="N4" s="2"/>
    </row>
    <row r="5" spans="1:14" s="4" customFormat="1" ht="15" customHeight="1" x14ac:dyDescent="0.2">
      <c r="B5" s="57"/>
      <c r="C5" s="58"/>
      <c r="D5" s="58"/>
      <c r="E5" s="58"/>
      <c r="F5" s="59" t="s">
        <v>6</v>
      </c>
      <c r="G5" s="60" t="s">
        <v>26</v>
      </c>
      <c r="H5" s="60" t="s">
        <v>27</v>
      </c>
      <c r="I5" s="59" t="s">
        <v>30</v>
      </c>
      <c r="J5" s="88" t="s">
        <v>5</v>
      </c>
      <c r="K5" s="88"/>
      <c r="L5" s="88"/>
      <c r="M5" s="61"/>
    </row>
    <row r="6" spans="1:14" s="5" customFormat="1" ht="15" customHeight="1" x14ac:dyDescent="0.2">
      <c r="B6" s="62"/>
      <c r="C6" s="44" t="s">
        <v>24</v>
      </c>
      <c r="D6" s="89" t="s">
        <v>1</v>
      </c>
      <c r="E6" s="45"/>
      <c r="F6" s="46" t="s">
        <v>32</v>
      </c>
      <c r="G6" s="45"/>
      <c r="H6" s="45"/>
      <c r="I6" s="47">
        <f>SUM(I7:I10)</f>
        <v>46700</v>
      </c>
      <c r="J6" s="79"/>
      <c r="K6" s="81"/>
      <c r="L6" s="74"/>
      <c r="M6" s="94"/>
    </row>
    <row r="7" spans="1:14" s="5" customFormat="1" ht="15" customHeight="1" x14ac:dyDescent="0.2">
      <c r="B7" s="63"/>
      <c r="C7" s="14" t="s">
        <v>54</v>
      </c>
      <c r="D7" s="90"/>
      <c r="E7" s="56">
        <v>1</v>
      </c>
      <c r="F7" s="16" t="s">
        <v>55</v>
      </c>
      <c r="G7" s="17"/>
      <c r="H7" s="17"/>
      <c r="I7" s="18">
        <v>40700</v>
      </c>
      <c r="J7" s="19"/>
      <c r="K7" s="20"/>
      <c r="L7" s="75"/>
      <c r="M7" s="95"/>
    </row>
    <row r="8" spans="1:14" s="5" customFormat="1" ht="15" customHeight="1" x14ac:dyDescent="0.2">
      <c r="B8" s="63"/>
      <c r="C8" s="8" t="s">
        <v>5</v>
      </c>
      <c r="D8" s="90"/>
      <c r="E8" s="56">
        <v>2</v>
      </c>
      <c r="F8" s="16" t="s">
        <v>56</v>
      </c>
      <c r="G8" s="17"/>
      <c r="H8" s="17"/>
      <c r="I8" s="21">
        <v>6000</v>
      </c>
      <c r="J8" s="19"/>
      <c r="K8" s="20"/>
      <c r="L8" s="75"/>
      <c r="M8" s="95"/>
    </row>
    <row r="9" spans="1:14" s="5" customFormat="1" ht="15" customHeight="1" x14ac:dyDescent="0.2">
      <c r="B9" s="63"/>
      <c r="C9" s="14"/>
      <c r="D9" s="90"/>
      <c r="E9" s="56">
        <v>3</v>
      </c>
      <c r="F9" s="16"/>
      <c r="G9" s="17"/>
      <c r="H9" s="17"/>
      <c r="I9" s="21"/>
      <c r="J9" s="19"/>
      <c r="K9" s="20"/>
      <c r="L9" s="75"/>
      <c r="M9" s="95"/>
    </row>
    <row r="10" spans="1:14" s="5" customFormat="1" ht="15" customHeight="1" x14ac:dyDescent="0.2">
      <c r="B10" s="64"/>
      <c r="C10" s="8" t="s">
        <v>25</v>
      </c>
      <c r="D10" s="90"/>
      <c r="E10" s="56">
        <v>4</v>
      </c>
      <c r="F10" s="16"/>
      <c r="G10" s="17"/>
      <c r="H10" s="17"/>
      <c r="I10" s="21"/>
      <c r="J10" s="19"/>
      <c r="K10" s="20"/>
      <c r="L10" s="75"/>
      <c r="M10" s="95"/>
    </row>
    <row r="11" spans="1:14" s="5" customFormat="1" ht="15" customHeight="1" x14ac:dyDescent="0.2">
      <c r="B11" s="63"/>
      <c r="C11" s="14"/>
      <c r="D11" s="90"/>
      <c r="E11" s="10"/>
      <c r="F11" s="33" t="s">
        <v>33</v>
      </c>
      <c r="G11" s="10"/>
      <c r="H11" s="10"/>
      <c r="I11" s="11">
        <f>SUM(I12:I15)</f>
        <v>2875</v>
      </c>
      <c r="J11" s="12"/>
      <c r="K11" s="9"/>
      <c r="L11" s="13"/>
      <c r="M11" s="95"/>
    </row>
    <row r="12" spans="1:14" s="5" customFormat="1" ht="15" customHeight="1" x14ac:dyDescent="0.2">
      <c r="B12" s="64"/>
      <c r="C12" s="8" t="s">
        <v>13</v>
      </c>
      <c r="D12" s="90"/>
      <c r="E12" s="56">
        <v>1</v>
      </c>
      <c r="F12" s="16" t="s">
        <v>57</v>
      </c>
      <c r="G12" s="17"/>
      <c r="H12" s="17">
        <v>23000</v>
      </c>
      <c r="I12" s="21">
        <v>1917</v>
      </c>
      <c r="J12" s="19"/>
      <c r="K12" s="20"/>
      <c r="L12" s="75"/>
      <c r="M12" s="95"/>
    </row>
    <row r="13" spans="1:14" s="5" customFormat="1" ht="15" customHeight="1" x14ac:dyDescent="0.2">
      <c r="B13" s="63"/>
      <c r="C13" s="14"/>
      <c r="D13" s="90"/>
      <c r="E13" s="56">
        <v>2</v>
      </c>
      <c r="F13" s="16" t="s">
        <v>58</v>
      </c>
      <c r="G13" s="17"/>
      <c r="H13" s="17">
        <v>11500</v>
      </c>
      <c r="I13" s="21">
        <v>958</v>
      </c>
      <c r="J13" s="19"/>
      <c r="K13" s="20"/>
      <c r="L13" s="75"/>
      <c r="M13" s="95"/>
    </row>
    <row r="14" spans="1:14" s="5" customFormat="1" ht="15" customHeight="1" x14ac:dyDescent="0.2">
      <c r="B14" s="64"/>
      <c r="C14" s="8" t="s">
        <v>34</v>
      </c>
      <c r="D14" s="90"/>
      <c r="E14" s="56">
        <v>3</v>
      </c>
      <c r="F14" s="16"/>
      <c r="G14" s="17"/>
      <c r="H14" s="17"/>
      <c r="I14" s="21"/>
      <c r="J14" s="19"/>
      <c r="K14" s="20"/>
      <c r="L14" s="75"/>
      <c r="M14" s="95"/>
    </row>
    <row r="15" spans="1:14" s="5" customFormat="1" ht="15" customHeight="1" x14ac:dyDescent="0.2">
      <c r="B15" s="63"/>
      <c r="C15" s="22">
        <v>12</v>
      </c>
      <c r="D15" s="90"/>
      <c r="E15" s="56">
        <v>4</v>
      </c>
      <c r="F15" s="16"/>
      <c r="G15" s="17"/>
      <c r="H15" s="17"/>
      <c r="I15" s="21"/>
      <c r="J15" s="19"/>
      <c r="K15" s="20"/>
      <c r="L15" s="75"/>
      <c r="M15" s="95"/>
    </row>
    <row r="16" spans="1:14" s="5" customFormat="1" ht="15" customHeight="1" x14ac:dyDescent="0.2">
      <c r="B16" s="64"/>
      <c r="C16" s="8" t="s">
        <v>35</v>
      </c>
      <c r="D16" s="90"/>
      <c r="E16" s="10"/>
      <c r="F16" s="33" t="s">
        <v>36</v>
      </c>
      <c r="G16" s="10"/>
      <c r="H16" s="10"/>
      <c r="I16" s="23">
        <f>IF(ISERROR(I11+F28)," ",(I11+F28))</f>
        <v>6766.6666666666661</v>
      </c>
      <c r="J16" s="24">
        <f>IF(ISERROR(I16*C17)," ",(I16*C17))</f>
        <v>81200</v>
      </c>
      <c r="K16" s="82">
        <f>IF(ISERROR(J16+(I16*12))," ",J16+(I16*12))</f>
        <v>162400</v>
      </c>
      <c r="L16" s="76">
        <f>IF(ISERROR(J16+(I16*24))," ",J16+(I16*24))</f>
        <v>243600</v>
      </c>
      <c r="M16" s="95"/>
    </row>
    <row r="17" spans="1:13" s="5" customFormat="1" ht="15" customHeight="1" x14ac:dyDescent="0.2">
      <c r="B17" s="63"/>
      <c r="C17" s="25">
        <v>12</v>
      </c>
      <c r="D17" s="91" t="s">
        <v>3</v>
      </c>
      <c r="E17" s="27"/>
      <c r="F17" s="35" t="s">
        <v>37</v>
      </c>
      <c r="G17" s="27"/>
      <c r="H17" s="27"/>
      <c r="I17" s="28">
        <f>SUM(I18:I21)</f>
        <v>6917</v>
      </c>
      <c r="J17" s="29"/>
      <c r="K17" s="26"/>
      <c r="L17" s="77"/>
      <c r="M17" s="93"/>
    </row>
    <row r="18" spans="1:13" ht="15" customHeight="1" x14ac:dyDescent="0.2">
      <c r="A18" s="6"/>
      <c r="B18" s="64"/>
      <c r="C18" s="8" t="s">
        <v>43</v>
      </c>
      <c r="D18" s="91"/>
      <c r="E18" s="56">
        <v>1</v>
      </c>
      <c r="F18" s="16"/>
      <c r="G18" s="17"/>
      <c r="H18" s="17">
        <v>83000</v>
      </c>
      <c r="I18" s="30">
        <v>6917</v>
      </c>
      <c r="J18" s="19"/>
      <c r="K18" s="20"/>
      <c r="L18" s="75"/>
      <c r="M18" s="93"/>
    </row>
    <row r="19" spans="1:13" ht="15" customHeight="1" x14ac:dyDescent="0.2">
      <c r="A19" s="6"/>
      <c r="B19" s="63"/>
      <c r="C19" s="14"/>
      <c r="D19" s="91"/>
      <c r="E19" s="56">
        <v>2</v>
      </c>
      <c r="F19" s="16"/>
      <c r="G19" s="17"/>
      <c r="H19" s="17"/>
      <c r="I19" s="21"/>
      <c r="J19" s="19"/>
      <c r="K19" s="20"/>
      <c r="L19" s="75"/>
      <c r="M19" s="93"/>
    </row>
    <row r="20" spans="1:13" ht="15" customHeight="1" x14ac:dyDescent="0.2">
      <c r="A20" s="6"/>
      <c r="B20" s="63"/>
      <c r="C20" s="8" t="s">
        <v>2</v>
      </c>
      <c r="D20" s="91"/>
      <c r="E20" s="56">
        <v>3</v>
      </c>
      <c r="F20" s="16"/>
      <c r="G20" s="17"/>
      <c r="H20" s="17"/>
      <c r="I20" s="21"/>
      <c r="J20" s="19"/>
      <c r="K20" s="20"/>
      <c r="L20" s="75"/>
      <c r="M20" s="93"/>
    </row>
    <row r="21" spans="1:13" ht="15" customHeight="1" x14ac:dyDescent="0.2">
      <c r="A21" s="6"/>
      <c r="B21" s="65">
        <v>1</v>
      </c>
      <c r="C21" s="14"/>
      <c r="D21" s="91"/>
      <c r="E21" s="56">
        <v>4</v>
      </c>
      <c r="F21" s="16"/>
      <c r="G21" s="17"/>
      <c r="H21" s="17"/>
      <c r="I21" s="21"/>
      <c r="J21" s="19"/>
      <c r="K21" s="20"/>
      <c r="L21" s="75"/>
      <c r="M21" s="93"/>
    </row>
    <row r="22" spans="1:13" ht="15" customHeight="1" x14ac:dyDescent="0.2">
      <c r="A22" s="6"/>
      <c r="B22" s="65">
        <v>2</v>
      </c>
      <c r="C22" s="14"/>
      <c r="D22" s="91"/>
      <c r="E22" s="27"/>
      <c r="F22" s="36" t="s">
        <v>38</v>
      </c>
      <c r="G22" s="27"/>
      <c r="H22" s="27"/>
      <c r="I22" s="28">
        <f>SUM(I23:I26)</f>
        <v>0</v>
      </c>
      <c r="J22" s="29"/>
      <c r="K22" s="26"/>
      <c r="L22" s="77"/>
      <c r="M22" s="93"/>
    </row>
    <row r="23" spans="1:13" ht="15" customHeight="1" x14ac:dyDescent="0.2">
      <c r="A23" s="6"/>
      <c r="B23" s="65">
        <v>3</v>
      </c>
      <c r="C23" s="14"/>
      <c r="D23" s="91"/>
      <c r="E23" s="56">
        <v>1</v>
      </c>
      <c r="F23" s="16"/>
      <c r="G23" s="17"/>
      <c r="H23" s="17"/>
      <c r="I23" s="18"/>
      <c r="J23" s="19"/>
      <c r="K23" s="20"/>
      <c r="L23" s="75"/>
      <c r="M23" s="93"/>
    </row>
    <row r="24" spans="1:13" ht="15" customHeight="1" x14ac:dyDescent="0.2">
      <c r="A24" s="6"/>
      <c r="B24" s="65">
        <v>4</v>
      </c>
      <c r="C24" s="14"/>
      <c r="D24" s="91"/>
      <c r="E24" s="56">
        <v>2</v>
      </c>
      <c r="F24" s="16"/>
      <c r="G24" s="17"/>
      <c r="H24" s="17"/>
      <c r="I24" s="30"/>
      <c r="J24" s="19"/>
      <c r="K24" s="20"/>
      <c r="L24" s="75"/>
      <c r="M24" s="93"/>
    </row>
    <row r="25" spans="1:13" ht="15" customHeight="1" x14ac:dyDescent="0.2">
      <c r="A25" s="6"/>
      <c r="B25" s="65">
        <v>5</v>
      </c>
      <c r="C25" s="14"/>
      <c r="D25" s="91"/>
      <c r="E25" s="56">
        <v>3</v>
      </c>
      <c r="F25" s="16"/>
      <c r="G25" s="17"/>
      <c r="H25" s="17"/>
      <c r="I25" s="21"/>
      <c r="J25" s="19"/>
      <c r="K25" s="20"/>
      <c r="L25" s="75"/>
      <c r="M25" s="93"/>
    </row>
    <row r="26" spans="1:13" ht="15" customHeight="1" x14ac:dyDescent="0.2">
      <c r="A26" s="6"/>
      <c r="B26" s="65">
        <v>6</v>
      </c>
      <c r="C26" s="14"/>
      <c r="D26" s="91"/>
      <c r="E26" s="56">
        <v>4</v>
      </c>
      <c r="F26" s="16"/>
      <c r="G26" s="17"/>
      <c r="H26" s="17"/>
      <c r="I26" s="21"/>
      <c r="J26" s="19"/>
      <c r="K26" s="20"/>
      <c r="L26" s="75"/>
      <c r="M26" s="93"/>
    </row>
    <row r="27" spans="1:13" ht="15" customHeight="1" x14ac:dyDescent="0.2">
      <c r="A27" s="6"/>
      <c r="B27" s="65">
        <v>7</v>
      </c>
      <c r="C27" s="14"/>
      <c r="D27" s="91"/>
      <c r="E27" s="37"/>
      <c r="F27" s="35" t="s">
        <v>39</v>
      </c>
      <c r="G27" s="27"/>
      <c r="H27" s="27"/>
      <c r="I27" s="38">
        <f>IF(ISERROR(I17+F29)," ",I17+F29)</f>
        <v>6917</v>
      </c>
      <c r="J27" s="80">
        <f>IF(ISERROR(I27*C17)," ",I27*C17)</f>
        <v>83004</v>
      </c>
      <c r="K27" s="83">
        <f>IF(ISERROR(J27+(I27*12))," ",J27+(I27*12))</f>
        <v>166008</v>
      </c>
      <c r="L27" s="78">
        <f>IF(ISERROR(J27+(I27*24))," ",J27+(I27*24))</f>
        <v>249012</v>
      </c>
      <c r="M27" s="93"/>
    </row>
    <row r="28" spans="1:13" ht="15" customHeight="1" x14ac:dyDescent="0.2">
      <c r="A28" s="6"/>
      <c r="B28" s="65"/>
      <c r="C28" s="34" t="s">
        <v>23</v>
      </c>
      <c r="D28" s="96">
        <f>IF(ISERROR(I27/I16),"",I27/I16)</f>
        <v>1.022216748768473</v>
      </c>
      <c r="E28" s="96"/>
      <c r="F28" s="48">
        <f>IF(ISERROR(I6/C15)," ",I6/C15)</f>
        <v>3891.6666666666665</v>
      </c>
      <c r="G28" s="49" t="s">
        <v>28</v>
      </c>
      <c r="H28" s="49" t="s">
        <v>16</v>
      </c>
      <c r="I28" s="15" t="s">
        <v>17</v>
      </c>
      <c r="J28" s="48">
        <f>IF(ISERROR(J27-J16)," ",J27-J16)</f>
        <v>1804</v>
      </c>
      <c r="K28" s="48">
        <f>IF(ISERROR(K27-K16)," ",K27-K16)</f>
        <v>3608</v>
      </c>
      <c r="L28" s="48">
        <f>IF(ISERROR(L27-L16)," ",L27-L16)</f>
        <v>5412</v>
      </c>
      <c r="M28" s="66"/>
    </row>
    <row r="29" spans="1:13" ht="15" customHeight="1" x14ac:dyDescent="0.2">
      <c r="A29" s="6"/>
      <c r="B29" s="67"/>
      <c r="C29" s="55" t="s">
        <v>15</v>
      </c>
      <c r="D29" s="97">
        <f>IF(ISERROR(I16/I27*12),"",I16/I27*12)</f>
        <v>11.739193291889547</v>
      </c>
      <c r="E29" s="97"/>
      <c r="F29" s="51">
        <f>IF(ISERROR(I23/C15)," ",I23/C15)</f>
        <v>0</v>
      </c>
      <c r="G29" s="52">
        <f>IF(ISERROR(I6/H29)," ",I6/H29)</f>
        <v>11.553686293913904</v>
      </c>
      <c r="H29" s="51">
        <f>IF(ISERROR(I17-I11)," ",I17-I11)</f>
        <v>4042</v>
      </c>
      <c r="I29" s="53" t="s">
        <v>14</v>
      </c>
      <c r="J29" s="54">
        <f>IF(ISERROR(IF((C15-C17)&lt;=0,J28/J16," "))," ",IF((C15-C17)&lt;=0,J28/J16," "))</f>
        <v>2.2216748768472905E-2</v>
      </c>
      <c r="K29" s="54" t="str">
        <f>IF(ISERROR(IF(AND((C15-C17)&gt;0,(C15-C17)&lt;=12),K28/K16," "))," ",IF(AND((C15-C17)&gt;0,(C15-C17)&lt;=12),K28/K16," "))</f>
        <v xml:space="preserve"> </v>
      </c>
      <c r="L29" s="54" t="str">
        <f>IF(ISERROR(IF(AND((C15-C17)&gt;12,(C15-C17)&lt;=24),L28/L16," "))," ",IF(AND((C15-C17)&gt;12,(C15-C17)&lt;=24),L28/L16," "))</f>
        <v xml:space="preserve"> </v>
      </c>
      <c r="M29" s="68"/>
    </row>
    <row r="30" spans="1:13" s="4" customFormat="1" ht="15" customHeight="1" thickBot="1" x14ac:dyDescent="0.3">
      <c r="B30" s="69"/>
      <c r="C30" s="70"/>
      <c r="D30" s="70"/>
      <c r="E30" s="70"/>
      <c r="F30" s="70"/>
      <c r="G30" s="70"/>
      <c r="H30" s="70"/>
      <c r="I30" s="70"/>
      <c r="J30" s="71"/>
      <c r="K30" s="71"/>
      <c r="L30" s="71"/>
      <c r="M30" s="72"/>
    </row>
    <row r="31" spans="1:13" s="4" customFormat="1" ht="14.45" customHeight="1" x14ac:dyDescent="0.2"/>
    <row r="32" spans="1:13" s="4" customFormat="1" ht="14.45" customHeight="1" x14ac:dyDescent="0.2">
      <c r="B32" s="98" t="s">
        <v>59</v>
      </c>
      <c r="C32" s="92"/>
      <c r="D32" s="92"/>
      <c r="E32" s="92"/>
      <c r="F32" s="92"/>
      <c r="G32" s="92"/>
      <c r="H32" s="92"/>
      <c r="I32" s="92"/>
      <c r="J32" s="92"/>
      <c r="K32" s="92"/>
      <c r="L32" s="92"/>
      <c r="M32" s="92"/>
    </row>
    <row r="33" spans="2:2" s="4" customFormat="1" ht="12.75" customHeight="1" x14ac:dyDescent="0.2"/>
    <row r="34" spans="2:2" s="4" customFormat="1" ht="12.75" customHeight="1" x14ac:dyDescent="0.2">
      <c r="B34" s="73" t="s">
        <v>11</v>
      </c>
    </row>
    <row r="35" spans="2:2" s="4" customFormat="1" ht="12.75" customHeight="1" x14ac:dyDescent="0.2">
      <c r="B35" s="31" t="s">
        <v>29</v>
      </c>
    </row>
    <row r="36" spans="2:2" s="4" customFormat="1" ht="12.75" customHeight="1" x14ac:dyDescent="0.2">
      <c r="B36" s="31" t="s">
        <v>41</v>
      </c>
    </row>
    <row r="37" spans="2:2" s="4" customFormat="1" ht="12.75" customHeight="1" x14ac:dyDescent="0.2">
      <c r="B37" s="31" t="s">
        <v>42</v>
      </c>
    </row>
    <row r="38" spans="2:2" s="4" customFormat="1" ht="12.75" customHeight="1" x14ac:dyDescent="0.2">
      <c r="B38" s="42" t="s">
        <v>31</v>
      </c>
    </row>
    <row r="39" spans="2:2" s="4" customFormat="1" ht="12.75" customHeight="1" x14ac:dyDescent="0.2"/>
    <row r="40" spans="2:2" s="4" customFormat="1" ht="12.75" customHeight="1" x14ac:dyDescent="0.2">
      <c r="B40" s="73" t="s">
        <v>18</v>
      </c>
    </row>
    <row r="41" spans="2:2" s="4" customFormat="1" ht="12.75" customHeight="1" x14ac:dyDescent="0.2">
      <c r="B41" s="31" t="s">
        <v>20</v>
      </c>
    </row>
    <row r="42" spans="2:2" s="4" customFormat="1" ht="12.75" customHeight="1" x14ac:dyDescent="0.2">
      <c r="B42" s="32" t="s">
        <v>10</v>
      </c>
    </row>
    <row r="43" spans="2:2" s="4" customFormat="1" ht="12.75" customHeight="1" x14ac:dyDescent="0.2">
      <c r="B43" s="32" t="s">
        <v>19</v>
      </c>
    </row>
    <row r="44" spans="2:2" s="4" customFormat="1" ht="12.75" customHeight="1" x14ac:dyDescent="0.2">
      <c r="B44" s="32" t="s">
        <v>21</v>
      </c>
    </row>
    <row r="45" spans="2:2" s="4" customFormat="1" ht="12.75" customHeight="1" x14ac:dyDescent="0.2">
      <c r="B45" s="32" t="s">
        <v>22</v>
      </c>
    </row>
    <row r="46" spans="2:2" s="4" customFormat="1" ht="12.75" customHeight="1" x14ac:dyDescent="0.2">
      <c r="B46" s="32"/>
    </row>
    <row r="47" spans="2:2" s="4" customFormat="1" ht="12.75" customHeight="1" x14ac:dyDescent="0.2">
      <c r="B47" s="73" t="s">
        <v>12</v>
      </c>
    </row>
    <row r="48" spans="2:2" s="4" customFormat="1" ht="12.75" customHeight="1" x14ac:dyDescent="0.2">
      <c r="B48" s="32" t="s">
        <v>45</v>
      </c>
    </row>
    <row r="49" spans="2:2" s="4" customFormat="1" ht="12.75" customHeight="1" x14ac:dyDescent="0.2">
      <c r="B49" s="32" t="s">
        <v>46</v>
      </c>
    </row>
    <row r="50" spans="2:2" s="4" customFormat="1" ht="12.75" customHeight="1" x14ac:dyDescent="0.2">
      <c r="B50" s="32" t="s">
        <v>47</v>
      </c>
    </row>
    <row r="51" spans="2:2" s="4" customFormat="1" ht="12.75" customHeight="1" x14ac:dyDescent="0.2">
      <c r="B51" s="32" t="s">
        <v>52</v>
      </c>
    </row>
    <row r="52" spans="2:2" s="4" customFormat="1" ht="12.75" customHeight="1" x14ac:dyDescent="0.2">
      <c r="B52" s="32" t="s">
        <v>51</v>
      </c>
    </row>
    <row r="53" spans="2:2" s="4" customFormat="1" ht="12.75" customHeight="1" x14ac:dyDescent="0.2">
      <c r="B53" s="32" t="s">
        <v>50</v>
      </c>
    </row>
    <row r="54" spans="2:2" s="4" customFormat="1" ht="12.75" customHeight="1" x14ac:dyDescent="0.2">
      <c r="B54" s="32" t="s">
        <v>49</v>
      </c>
    </row>
    <row r="55" spans="2:2" s="4" customFormat="1" ht="12.75" customHeight="1" x14ac:dyDescent="0.2">
      <c r="B55" s="32" t="s">
        <v>48</v>
      </c>
    </row>
    <row r="56" spans="2:2" s="4" customFormat="1" ht="12.75" customHeight="1" x14ac:dyDescent="0.2">
      <c r="B56" s="7"/>
    </row>
    <row r="57" spans="2:2" s="4" customFormat="1" ht="12.75" customHeight="1" x14ac:dyDescent="0.2">
      <c r="B57" s="7"/>
    </row>
    <row r="58" spans="2:2" s="4" customFormat="1" ht="12.75" customHeight="1" x14ac:dyDescent="0.2">
      <c r="B58" s="7"/>
    </row>
    <row r="59" spans="2:2" s="4" customFormat="1" ht="12.75" customHeight="1" x14ac:dyDescent="0.2">
      <c r="B59" s="7"/>
    </row>
    <row r="60" spans="2:2" s="4" customFormat="1" ht="12.75" customHeight="1" x14ac:dyDescent="0.2"/>
    <row r="61" spans="2:2" s="4" customFormat="1" ht="12.75" customHeight="1" x14ac:dyDescent="0.2"/>
    <row r="62" spans="2:2" s="4" customFormat="1" ht="12.75" customHeight="1" x14ac:dyDescent="0.2"/>
    <row r="63" spans="2:2" s="4" customFormat="1" ht="12.75" customHeight="1" x14ac:dyDescent="0.2"/>
    <row r="64" spans="2:2" s="4" customFormat="1" ht="12.75" customHeight="1" x14ac:dyDescent="0.2"/>
    <row r="65" spans="2:12" s="4" customFormat="1" ht="12.75" customHeight="1" x14ac:dyDescent="0.2"/>
    <row r="66" spans="2:12" ht="12.75" customHeight="1" x14ac:dyDescent="0.2">
      <c r="B66" s="4"/>
      <c r="C66" s="4"/>
      <c r="D66" s="4"/>
      <c r="E66" s="4"/>
      <c r="F66" s="4"/>
      <c r="G66" s="4"/>
      <c r="H66" s="4"/>
      <c r="I66" s="4"/>
      <c r="J66" s="4"/>
      <c r="K66" s="4"/>
      <c r="L66" s="4"/>
    </row>
    <row r="67" spans="2:12" ht="12.75" customHeight="1" x14ac:dyDescent="0.2">
      <c r="B67" s="4"/>
      <c r="C67" s="4"/>
      <c r="D67" s="4"/>
      <c r="E67" s="4"/>
      <c r="F67" s="4"/>
      <c r="G67" s="4"/>
      <c r="H67" s="4"/>
      <c r="I67" s="4"/>
      <c r="J67" s="4"/>
      <c r="K67" s="4"/>
      <c r="L67" s="4"/>
    </row>
    <row r="68" spans="2:12" ht="12.75" customHeight="1" x14ac:dyDescent="0.2">
      <c r="B68" s="4"/>
      <c r="C68" s="4"/>
      <c r="D68" s="4"/>
      <c r="E68" s="4"/>
      <c r="F68" s="4"/>
      <c r="G68" s="4"/>
      <c r="H68" s="4"/>
      <c r="I68" s="4"/>
      <c r="J68" s="4"/>
      <c r="K68" s="4"/>
      <c r="L68" s="4"/>
    </row>
    <row r="69" spans="2:12" ht="12.75" customHeight="1" x14ac:dyDescent="0.2">
      <c r="B69" s="4"/>
      <c r="C69" s="4"/>
      <c r="D69" s="4"/>
      <c r="E69" s="4"/>
      <c r="F69" s="4"/>
      <c r="G69" s="4"/>
      <c r="H69" s="4"/>
      <c r="I69" s="4"/>
      <c r="J69" s="4"/>
      <c r="K69" s="4"/>
      <c r="L69" s="4"/>
    </row>
    <row r="70" spans="2:12" ht="12.75" customHeight="1" x14ac:dyDescent="0.2">
      <c r="B70" s="4"/>
      <c r="C70" s="4"/>
      <c r="D70" s="4"/>
      <c r="E70" s="4"/>
      <c r="F70" s="4"/>
      <c r="G70" s="4"/>
      <c r="H70" s="4"/>
      <c r="I70" s="4"/>
      <c r="J70" s="4"/>
      <c r="K70" s="4"/>
      <c r="L70" s="4"/>
    </row>
    <row r="71" spans="2:12" ht="12.75" customHeight="1" x14ac:dyDescent="0.2">
      <c r="B71" s="4"/>
      <c r="C71" s="4"/>
      <c r="D71" s="4"/>
      <c r="E71" s="4"/>
      <c r="F71" s="4"/>
      <c r="G71" s="4"/>
      <c r="H71" s="4"/>
      <c r="I71" s="4"/>
      <c r="J71" s="4"/>
      <c r="K71" s="4"/>
      <c r="L71" s="4"/>
    </row>
    <row r="72" spans="2:12" ht="12.75" customHeight="1" x14ac:dyDescent="0.2">
      <c r="B72" s="4"/>
      <c r="C72" s="4"/>
      <c r="D72" s="4"/>
      <c r="E72" s="4"/>
      <c r="F72" s="4"/>
      <c r="G72" s="4"/>
      <c r="H72" s="4"/>
      <c r="I72" s="4"/>
      <c r="J72" s="4"/>
      <c r="K72" s="4"/>
      <c r="L72" s="4"/>
    </row>
    <row r="73" spans="2:12" ht="12.75" customHeight="1" x14ac:dyDescent="0.2">
      <c r="B73" s="4"/>
      <c r="C73" s="4"/>
      <c r="D73" s="4"/>
      <c r="E73" s="4"/>
      <c r="F73" s="4"/>
      <c r="G73" s="4"/>
      <c r="H73" s="4"/>
      <c r="I73" s="4"/>
      <c r="J73" s="4"/>
      <c r="K73" s="4"/>
      <c r="L73" s="4"/>
    </row>
    <row r="74" spans="2:12" ht="12.75" customHeight="1" x14ac:dyDescent="0.2">
      <c r="B74" s="4"/>
      <c r="C74" s="4"/>
      <c r="D74" s="4"/>
      <c r="E74" s="4"/>
      <c r="F74" s="4"/>
      <c r="G74" s="4"/>
      <c r="H74" s="4"/>
      <c r="I74" s="4"/>
      <c r="J74" s="4"/>
      <c r="K74" s="4"/>
      <c r="L74" s="4"/>
    </row>
    <row r="75" spans="2:12" ht="12.75" customHeight="1" x14ac:dyDescent="0.2">
      <c r="B75" s="4"/>
      <c r="C75" s="4"/>
      <c r="D75" s="4"/>
      <c r="E75" s="4"/>
      <c r="F75" s="4"/>
      <c r="G75" s="4"/>
      <c r="H75" s="4"/>
      <c r="I75" s="4"/>
      <c r="J75" s="4"/>
      <c r="K75" s="4"/>
      <c r="L75" s="4"/>
    </row>
    <row r="76" spans="2:12" ht="12.75" customHeight="1" x14ac:dyDescent="0.2">
      <c r="B76" s="4"/>
      <c r="C76" s="4"/>
      <c r="D76" s="4"/>
      <c r="E76" s="4"/>
      <c r="F76" s="4"/>
      <c r="G76" s="4"/>
      <c r="H76" s="4"/>
      <c r="I76" s="4"/>
      <c r="J76" s="4"/>
      <c r="K76" s="4"/>
      <c r="L76" s="4"/>
    </row>
    <row r="77" spans="2:12" ht="12.75" customHeight="1" x14ac:dyDescent="0.2">
      <c r="B77" s="4"/>
      <c r="C77" s="4"/>
      <c r="D77" s="4"/>
      <c r="E77" s="4"/>
      <c r="F77" s="4"/>
      <c r="G77" s="4"/>
      <c r="H77" s="4"/>
      <c r="I77" s="4"/>
      <c r="J77" s="4"/>
      <c r="K77" s="4"/>
      <c r="L77" s="4"/>
    </row>
    <row r="78" spans="2:12" ht="12.75" customHeight="1" x14ac:dyDescent="0.2">
      <c r="B78" s="4"/>
      <c r="C78" s="4"/>
      <c r="D78" s="4"/>
      <c r="E78" s="4"/>
      <c r="F78" s="4"/>
      <c r="G78" s="4"/>
      <c r="H78" s="4"/>
      <c r="I78" s="4"/>
      <c r="J78" s="4"/>
      <c r="K78" s="4"/>
      <c r="L78" s="4"/>
    </row>
    <row r="79" spans="2:12" ht="12.75" customHeight="1" x14ac:dyDescent="0.2">
      <c r="B79" s="4"/>
      <c r="C79" s="4"/>
      <c r="D79" s="4"/>
      <c r="E79" s="4"/>
      <c r="F79" s="4"/>
      <c r="G79" s="4"/>
      <c r="H79" s="4"/>
      <c r="I79" s="4"/>
      <c r="J79" s="4"/>
      <c r="K79" s="4"/>
      <c r="L79" s="4"/>
    </row>
    <row r="80" spans="2:12" ht="12.75" customHeight="1" x14ac:dyDescent="0.2">
      <c r="B80" s="4"/>
      <c r="C80" s="4"/>
      <c r="D80" s="4"/>
      <c r="E80" s="4"/>
      <c r="F80" s="4"/>
      <c r="G80" s="4"/>
      <c r="H80" s="4"/>
      <c r="I80" s="4"/>
      <c r="J80" s="4"/>
      <c r="K80" s="4"/>
      <c r="L80" s="4"/>
    </row>
    <row r="81" spans="2:12" ht="12.75" customHeight="1" x14ac:dyDescent="0.2">
      <c r="B81" s="4"/>
      <c r="C81" s="4"/>
      <c r="D81" s="4"/>
      <c r="E81" s="4"/>
      <c r="F81" s="4"/>
      <c r="G81" s="4"/>
      <c r="H81" s="4"/>
      <c r="I81" s="4"/>
      <c r="J81" s="4"/>
      <c r="K81" s="4"/>
      <c r="L81" s="4"/>
    </row>
    <row r="82" spans="2:12" ht="12.75" customHeight="1" x14ac:dyDescent="0.2">
      <c r="B82" s="4"/>
      <c r="C82" s="4"/>
      <c r="D82" s="4"/>
      <c r="E82" s="4"/>
      <c r="F82" s="4"/>
      <c r="G82" s="4"/>
      <c r="H82" s="4"/>
      <c r="I82" s="4"/>
      <c r="J82" s="4"/>
      <c r="K82" s="4"/>
      <c r="L82" s="4"/>
    </row>
    <row r="83" spans="2:12" ht="12.75" customHeight="1" x14ac:dyDescent="0.2">
      <c r="B83" s="4"/>
      <c r="C83" s="4"/>
      <c r="D83" s="4"/>
      <c r="E83" s="4"/>
      <c r="F83" s="4"/>
      <c r="G83" s="4"/>
      <c r="H83" s="4"/>
      <c r="I83" s="4"/>
      <c r="J83" s="4"/>
      <c r="K83" s="4"/>
      <c r="L83" s="4"/>
    </row>
    <row r="84" spans="2:12" s="4" customFormat="1" x14ac:dyDescent="0.2"/>
    <row r="85" spans="2:12" s="4" customFormat="1" x14ac:dyDescent="0.2"/>
    <row r="86" spans="2:12" s="4" customFormat="1" x14ac:dyDescent="0.2"/>
    <row r="87" spans="2:12" s="4" customFormat="1" x14ac:dyDescent="0.2"/>
    <row r="88" spans="2:12" s="4" customFormat="1" x14ac:dyDescent="0.2"/>
    <row r="89" spans="2:12" s="4" customFormat="1" x14ac:dyDescent="0.2"/>
    <row r="90" spans="2:12" s="4" customFormat="1" x14ac:dyDescent="0.2"/>
    <row r="91" spans="2:12" s="4" customFormat="1" x14ac:dyDescent="0.2"/>
    <row r="92" spans="2:12" s="4" customFormat="1" x14ac:dyDescent="0.2"/>
    <row r="93" spans="2:12" s="4" customFormat="1" x14ac:dyDescent="0.2"/>
    <row r="94" spans="2:12" s="4" customFormat="1" x14ac:dyDescent="0.2"/>
    <row r="95" spans="2:12" s="4" customFormat="1" x14ac:dyDescent="0.2"/>
    <row r="96" spans="2:12" s="4" customFormat="1" x14ac:dyDescent="0.2"/>
    <row r="97" s="4" customFormat="1" x14ac:dyDescent="0.2"/>
    <row r="98" s="4" customFormat="1" x14ac:dyDescent="0.2"/>
    <row r="99" s="4" customFormat="1" x14ac:dyDescent="0.2"/>
    <row r="100" s="4" customFormat="1" x14ac:dyDescent="0.2"/>
    <row r="101" s="4" customFormat="1" x14ac:dyDescent="0.2"/>
    <row r="102" s="4" customFormat="1" x14ac:dyDescent="0.2"/>
    <row r="103" s="4" customFormat="1" x14ac:dyDescent="0.2"/>
    <row r="104" s="4" customFormat="1" x14ac:dyDescent="0.2"/>
    <row r="105" s="4" customFormat="1" x14ac:dyDescent="0.2"/>
    <row r="106" s="4" customFormat="1" x14ac:dyDescent="0.2"/>
    <row r="107" s="4" customFormat="1" x14ac:dyDescent="0.2"/>
    <row r="108" s="4" customFormat="1" x14ac:dyDescent="0.2"/>
    <row r="109" s="4" customFormat="1" x14ac:dyDescent="0.2"/>
    <row r="110" s="4" customFormat="1" x14ac:dyDescent="0.2"/>
    <row r="111" s="4" customFormat="1" x14ac:dyDescent="0.2"/>
    <row r="112" s="4" customFormat="1" x14ac:dyDescent="0.2"/>
    <row r="113" s="4" customFormat="1" x14ac:dyDescent="0.2"/>
    <row r="114" s="4" customFormat="1" x14ac:dyDescent="0.2"/>
    <row r="115" s="4" customFormat="1" x14ac:dyDescent="0.2"/>
    <row r="116" s="4" customFormat="1" x14ac:dyDescent="0.2"/>
    <row r="117" s="4" customFormat="1" x14ac:dyDescent="0.2"/>
    <row r="118" s="4" customFormat="1" x14ac:dyDescent="0.2"/>
    <row r="119" s="4" customFormat="1" x14ac:dyDescent="0.2"/>
    <row r="120" s="4" customFormat="1" x14ac:dyDescent="0.2"/>
    <row r="121" s="4" customFormat="1" x14ac:dyDescent="0.2"/>
    <row r="122" s="4" customFormat="1" x14ac:dyDescent="0.2"/>
    <row r="123" s="4" customFormat="1" x14ac:dyDescent="0.2"/>
    <row r="124" s="4" customFormat="1" x14ac:dyDescent="0.2"/>
    <row r="125" s="4" customFormat="1" x14ac:dyDescent="0.2"/>
    <row r="126" s="4" customFormat="1" x14ac:dyDescent="0.2"/>
    <row r="127" s="4" customFormat="1" x14ac:dyDescent="0.2"/>
    <row r="128" s="4" customFormat="1" x14ac:dyDescent="0.2"/>
    <row r="129" s="4" customFormat="1" x14ac:dyDescent="0.2"/>
    <row r="130" s="4" customFormat="1" x14ac:dyDescent="0.2"/>
    <row r="131" s="4" customFormat="1" x14ac:dyDescent="0.2"/>
    <row r="132" s="4" customFormat="1" x14ac:dyDescent="0.2"/>
    <row r="133" s="4" customFormat="1" x14ac:dyDescent="0.2"/>
    <row r="134" s="4" customFormat="1" x14ac:dyDescent="0.2"/>
    <row r="135" s="4" customFormat="1" x14ac:dyDescent="0.2"/>
    <row r="136" s="4" customFormat="1" x14ac:dyDescent="0.2"/>
    <row r="137" s="4" customFormat="1" x14ac:dyDescent="0.2"/>
    <row r="138" s="4" customFormat="1" x14ac:dyDescent="0.2"/>
    <row r="139" s="4" customFormat="1" x14ac:dyDescent="0.2"/>
    <row r="140" s="4" customFormat="1" x14ac:dyDescent="0.2"/>
    <row r="141" s="4" customFormat="1" x14ac:dyDescent="0.2"/>
    <row r="142" s="4" customFormat="1" x14ac:dyDescent="0.2"/>
    <row r="143" s="4" customFormat="1" x14ac:dyDescent="0.2"/>
    <row r="144" s="4" customFormat="1" x14ac:dyDescent="0.2"/>
    <row r="145" s="4" customFormat="1" x14ac:dyDescent="0.2"/>
    <row r="146" s="4" customFormat="1" x14ac:dyDescent="0.2"/>
    <row r="147" s="4" customFormat="1" x14ac:dyDescent="0.2"/>
    <row r="148" s="4" customFormat="1" x14ac:dyDescent="0.2"/>
    <row r="149" s="4" customFormat="1" x14ac:dyDescent="0.2"/>
    <row r="150" s="4" customFormat="1" x14ac:dyDescent="0.2"/>
    <row r="151" s="4" customFormat="1" x14ac:dyDescent="0.2"/>
    <row r="152" s="4" customFormat="1" x14ac:dyDescent="0.2"/>
    <row r="153" s="4" customFormat="1" x14ac:dyDescent="0.2"/>
    <row r="154" s="4" customFormat="1" x14ac:dyDescent="0.2"/>
    <row r="155" s="4" customFormat="1" x14ac:dyDescent="0.2"/>
    <row r="156" s="4" customFormat="1" x14ac:dyDescent="0.2"/>
    <row r="157" s="4" customFormat="1" x14ac:dyDescent="0.2"/>
    <row r="158" s="4" customFormat="1" x14ac:dyDescent="0.2"/>
    <row r="159" s="4" customFormat="1" x14ac:dyDescent="0.2"/>
    <row r="160" s="4" customFormat="1" x14ac:dyDescent="0.2"/>
    <row r="161" s="4" customFormat="1" x14ac:dyDescent="0.2"/>
    <row r="162" s="4" customFormat="1" x14ac:dyDescent="0.2"/>
    <row r="163" s="4" customFormat="1" x14ac:dyDescent="0.2"/>
    <row r="164" s="4" customFormat="1" x14ac:dyDescent="0.2"/>
    <row r="165" s="4" customFormat="1" x14ac:dyDescent="0.2"/>
    <row r="166" s="4" customFormat="1" x14ac:dyDescent="0.2"/>
    <row r="167" s="4" customFormat="1" x14ac:dyDescent="0.2"/>
    <row r="168" s="4" customFormat="1" x14ac:dyDescent="0.2"/>
    <row r="169" s="4" customFormat="1" x14ac:dyDescent="0.2"/>
    <row r="170" s="4" customFormat="1" x14ac:dyDescent="0.2"/>
    <row r="171" s="4" customFormat="1" x14ac:dyDescent="0.2"/>
    <row r="172" s="4" customFormat="1" x14ac:dyDescent="0.2"/>
    <row r="173" s="4" customFormat="1" x14ac:dyDescent="0.2"/>
    <row r="174" s="4" customFormat="1" x14ac:dyDescent="0.2"/>
    <row r="175" s="4" customFormat="1" x14ac:dyDescent="0.2"/>
    <row r="176" s="4" customFormat="1" x14ac:dyDescent="0.2"/>
    <row r="177" s="4" customFormat="1" x14ac:dyDescent="0.2"/>
    <row r="178" s="4" customFormat="1" x14ac:dyDescent="0.2"/>
    <row r="179" s="4" customFormat="1" x14ac:dyDescent="0.2"/>
    <row r="180" s="4" customFormat="1" x14ac:dyDescent="0.2"/>
    <row r="181" s="4" customFormat="1" x14ac:dyDescent="0.2"/>
    <row r="182" s="4" customFormat="1" x14ac:dyDescent="0.2"/>
    <row r="183" s="4" customFormat="1" x14ac:dyDescent="0.2"/>
    <row r="184" s="4" customFormat="1" x14ac:dyDescent="0.2"/>
    <row r="185" s="4" customFormat="1" x14ac:dyDescent="0.2"/>
    <row r="186" s="4" customFormat="1" x14ac:dyDescent="0.2"/>
    <row r="187" s="4" customFormat="1" x14ac:dyDescent="0.2"/>
    <row r="188" s="4" customFormat="1" x14ac:dyDescent="0.2"/>
    <row r="189" s="4" customFormat="1" x14ac:dyDescent="0.2"/>
    <row r="190" s="4" customFormat="1" x14ac:dyDescent="0.2"/>
    <row r="191" s="4" customFormat="1" x14ac:dyDescent="0.2"/>
    <row r="192" s="4" customFormat="1" x14ac:dyDescent="0.2"/>
    <row r="193" s="4" customFormat="1" x14ac:dyDescent="0.2"/>
    <row r="194" s="4" customFormat="1" x14ac:dyDescent="0.2"/>
    <row r="195" s="4" customFormat="1" x14ac:dyDescent="0.2"/>
    <row r="196" s="4" customFormat="1" x14ac:dyDescent="0.2"/>
    <row r="197" s="4" customFormat="1" x14ac:dyDescent="0.2"/>
    <row r="198" s="4" customFormat="1" x14ac:dyDescent="0.2"/>
    <row r="199" s="4" customFormat="1" x14ac:dyDescent="0.2"/>
    <row r="200" s="4" customFormat="1" x14ac:dyDescent="0.2"/>
    <row r="201" s="4" customFormat="1" x14ac:dyDescent="0.2"/>
    <row r="202" s="4" customFormat="1" x14ac:dyDescent="0.2"/>
    <row r="203" s="4" customFormat="1" x14ac:dyDescent="0.2"/>
    <row r="204" s="4" customFormat="1" x14ac:dyDescent="0.2"/>
    <row r="205" s="4" customFormat="1" x14ac:dyDescent="0.2"/>
    <row r="206" s="4" customFormat="1" x14ac:dyDescent="0.2"/>
    <row r="207" s="4" customFormat="1" x14ac:dyDescent="0.2"/>
    <row r="208" s="4" customFormat="1" x14ac:dyDescent="0.2"/>
    <row r="209" s="4" customFormat="1" x14ac:dyDescent="0.2"/>
    <row r="210" s="4" customFormat="1" x14ac:dyDescent="0.2"/>
    <row r="211" s="4" customFormat="1" x14ac:dyDescent="0.2"/>
    <row r="212" s="4" customFormat="1" x14ac:dyDescent="0.2"/>
    <row r="213" s="4" customFormat="1" x14ac:dyDescent="0.2"/>
    <row r="214" s="4" customFormat="1" x14ac:dyDescent="0.2"/>
    <row r="215" s="4" customFormat="1" x14ac:dyDescent="0.2"/>
    <row r="216" s="4" customFormat="1" x14ac:dyDescent="0.2"/>
    <row r="217" s="4" customFormat="1" x14ac:dyDescent="0.2"/>
    <row r="218" s="4" customFormat="1" x14ac:dyDescent="0.2"/>
    <row r="219" s="4" customFormat="1" x14ac:dyDescent="0.2"/>
    <row r="220" s="4" customFormat="1" x14ac:dyDescent="0.2"/>
    <row r="221" s="4" customFormat="1" x14ac:dyDescent="0.2"/>
    <row r="222" s="4" customFormat="1" x14ac:dyDescent="0.2"/>
    <row r="223" s="4" customFormat="1" x14ac:dyDescent="0.2"/>
    <row r="224" s="4" customFormat="1" x14ac:dyDescent="0.2"/>
    <row r="225" s="4" customFormat="1" x14ac:dyDescent="0.2"/>
    <row r="226" s="4" customFormat="1" x14ac:dyDescent="0.2"/>
    <row r="227" s="4" customFormat="1" x14ac:dyDescent="0.2"/>
    <row r="228" s="4" customFormat="1" x14ac:dyDescent="0.2"/>
    <row r="229" s="4" customFormat="1" x14ac:dyDescent="0.2"/>
    <row r="230" s="4" customFormat="1" x14ac:dyDescent="0.2"/>
    <row r="231" s="4" customFormat="1" x14ac:dyDescent="0.2"/>
    <row r="232" s="4" customFormat="1" x14ac:dyDescent="0.2"/>
    <row r="233" s="4" customFormat="1" x14ac:dyDescent="0.2"/>
    <row r="234" s="4" customFormat="1" x14ac:dyDescent="0.2"/>
    <row r="235" s="4" customFormat="1" x14ac:dyDescent="0.2"/>
    <row r="236" s="4" customFormat="1" x14ac:dyDescent="0.2"/>
    <row r="237" s="4" customFormat="1" x14ac:dyDescent="0.2"/>
    <row r="238" s="4" customFormat="1" x14ac:dyDescent="0.2"/>
    <row r="239" s="4" customFormat="1" x14ac:dyDescent="0.2"/>
    <row r="240" s="4" customFormat="1" x14ac:dyDescent="0.2"/>
    <row r="241" s="4" customFormat="1" x14ac:dyDescent="0.2"/>
    <row r="242" s="4" customFormat="1" x14ac:dyDescent="0.2"/>
    <row r="243" s="4" customFormat="1" x14ac:dyDescent="0.2"/>
    <row r="244" s="4" customFormat="1" x14ac:dyDescent="0.2"/>
    <row r="245" s="4" customFormat="1" x14ac:dyDescent="0.2"/>
    <row r="246" s="4" customFormat="1" x14ac:dyDescent="0.2"/>
    <row r="247" s="4" customFormat="1" x14ac:dyDescent="0.2"/>
    <row r="248" s="4" customFormat="1" x14ac:dyDescent="0.2"/>
    <row r="249" s="4" customFormat="1" x14ac:dyDescent="0.2"/>
    <row r="250" s="4" customFormat="1" x14ac:dyDescent="0.2"/>
    <row r="251" s="4" customFormat="1" x14ac:dyDescent="0.2"/>
    <row r="252" s="4" customFormat="1" x14ac:dyDescent="0.2"/>
    <row r="253" s="4" customFormat="1" x14ac:dyDescent="0.2"/>
    <row r="254" s="4" customFormat="1" x14ac:dyDescent="0.2"/>
    <row r="255" s="4" customFormat="1" x14ac:dyDescent="0.2"/>
    <row r="256" s="4" customFormat="1" x14ac:dyDescent="0.2"/>
    <row r="257" s="4" customFormat="1" x14ac:dyDescent="0.2"/>
    <row r="258" s="4" customFormat="1" x14ac:dyDescent="0.2"/>
    <row r="259" s="4" customFormat="1" x14ac:dyDescent="0.2"/>
  </sheetData>
  <mergeCells count="9">
    <mergeCell ref="J2:M2"/>
    <mergeCell ref="J5:L5"/>
    <mergeCell ref="D6:D16"/>
    <mergeCell ref="D17:D27"/>
    <mergeCell ref="B32:M32"/>
    <mergeCell ref="M17:M27"/>
    <mergeCell ref="M6:M16"/>
    <mergeCell ref="D28:E28"/>
    <mergeCell ref="D29:E29"/>
  </mergeCells>
  <conditionalFormatting sqref="D6 D17 M6:M17 D28:D29 M28:M29 E6:E27 B6:C29 F6:L29">
    <cfRule type="expression" dxfId="5" priority="523">
      <formula>#REF!="Completed"</formula>
    </cfRule>
    <cfRule type="expression" dxfId="4" priority="524">
      <formula>#REF!="99% or less"</formula>
    </cfRule>
    <cfRule type="expression" dxfId="3" priority="525">
      <formula>#REF!="75% or less"</formula>
    </cfRule>
    <cfRule type="expression" dxfId="2" priority="526">
      <formula>#REF!="50% or less"</formula>
    </cfRule>
    <cfRule type="expression" dxfId="1" priority="527">
      <formula>#REF!="25% or less"</formula>
    </cfRule>
    <cfRule type="expression" dxfId="0" priority="528">
      <formula>#REF!="Not started"</formula>
    </cfRule>
  </conditionalFormatting>
  <hyperlinks>
    <hyperlink ref="B32" r:id="rId1"/>
  </hyperlinks>
  <printOptions horizontalCentered="1" verticalCentered="1"/>
  <pageMargins left="0.27559055118110237" right="7.874015748031496E-2" top="0.19685039370078741" bottom="0.19685039370078741" header="7.874015748031496E-2" footer="7.874015748031496E-2"/>
  <pageSetup paperSize="9" scale="89" orientation="landscape" horizontalDpi="4294967293"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Worksheet</vt:lpstr>
      <vt:lpstr>Worksheet!Print_Area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2020-12-12T11:20:01Z</dcterms:modified>
</cp:coreProperties>
</file>